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/>
  </bookViews>
  <sheets>
    <sheet name="Z body" sheetId="7" r:id="rId1"/>
    <sheet name="SŽA" sheetId="6" r:id="rId2"/>
  </sheets>
  <calcPr calcId="145621"/>
</workbook>
</file>

<file path=xl/calcChain.xml><?xml version="1.0" encoding="utf-8"?>
<calcChain xmlns="http://schemas.openxmlformats.org/spreadsheetml/2006/main">
  <c r="G34" i="7" l="1"/>
  <c r="E28" i="7"/>
  <c r="E27" i="7"/>
  <c r="E26" i="7"/>
  <c r="E24" i="7"/>
  <c r="E17" i="7"/>
  <c r="E22" i="7"/>
  <c r="E23" i="7"/>
  <c r="E21" i="7"/>
  <c r="E20" i="7"/>
  <c r="E16" i="7"/>
  <c r="E11" i="7"/>
  <c r="E15" i="7"/>
  <c r="E14" i="7"/>
  <c r="E12" i="7"/>
  <c r="E8" i="7"/>
  <c r="E18" i="7"/>
  <c r="E19" i="7"/>
  <c r="E13" i="7"/>
  <c r="E9" i="7"/>
  <c r="E10" i="7"/>
  <c r="E7" i="7"/>
  <c r="E34" i="7" l="1"/>
  <c r="F9" i="7" s="1"/>
  <c r="P34" i="7"/>
  <c r="O34" i="7"/>
  <c r="N34" i="7"/>
  <c r="M34" i="7"/>
  <c r="K34" i="7"/>
  <c r="I34" i="7"/>
  <c r="M33" i="7"/>
  <c r="K33" i="7"/>
  <c r="I33" i="7"/>
  <c r="G33" i="7"/>
  <c r="E33" i="7"/>
  <c r="H14" i="7" l="1"/>
  <c r="H20" i="7"/>
  <c r="H17" i="7"/>
  <c r="H10" i="7"/>
  <c r="H13" i="7"/>
  <c r="H18" i="7"/>
  <c r="H12" i="7"/>
  <c r="H15" i="7"/>
  <c r="H16" i="7"/>
  <c r="H21" i="7"/>
  <c r="H22" i="7"/>
  <c r="H24" i="7"/>
  <c r="H9" i="7"/>
  <c r="H19" i="7"/>
  <c r="H8" i="7"/>
  <c r="H11" i="7"/>
  <c r="H23" i="7"/>
  <c r="H7" i="7"/>
  <c r="F23" i="7"/>
  <c r="F14" i="7"/>
  <c r="F7" i="7"/>
  <c r="F22" i="7"/>
  <c r="F16" i="7"/>
  <c r="F12" i="7"/>
  <c r="F13" i="7"/>
  <c r="F11" i="7"/>
  <c r="F26" i="7"/>
  <c r="F28" i="7"/>
  <c r="F27" i="7"/>
  <c r="J8" i="7"/>
  <c r="J20" i="7"/>
  <c r="J7" i="7"/>
  <c r="J10" i="7"/>
  <c r="J13" i="7"/>
  <c r="J18" i="7"/>
  <c r="J12" i="7"/>
  <c r="J15" i="7"/>
  <c r="J16" i="7"/>
  <c r="J21" i="7"/>
  <c r="J22" i="7"/>
  <c r="J24" i="7"/>
  <c r="J9" i="7"/>
  <c r="R9" i="7" s="1"/>
  <c r="J19" i="7"/>
  <c r="J14" i="7"/>
  <c r="J11" i="7"/>
  <c r="J23" i="7"/>
  <c r="J17" i="7"/>
  <c r="Q10" i="7"/>
  <c r="Q12" i="7"/>
  <c r="Q16" i="7"/>
  <c r="Q24" i="7"/>
  <c r="Q9" i="7"/>
  <c r="Q19" i="7"/>
  <c r="Q8" i="7"/>
  <c r="Q14" i="7"/>
  <c r="Q11" i="7"/>
  <c r="Q20" i="7"/>
  <c r="Q23" i="7"/>
  <c r="Q17" i="7"/>
  <c r="Q7" i="7"/>
  <c r="Q13" i="7"/>
  <c r="Q18" i="7"/>
  <c r="Q15" i="7"/>
  <c r="Q21" i="7"/>
  <c r="Q22" i="7"/>
  <c r="F17" i="7"/>
  <c r="R17" i="7" s="1"/>
  <c r="F20" i="7"/>
  <c r="F19" i="7"/>
  <c r="R19" i="7" s="1"/>
  <c r="F24" i="7"/>
  <c r="F21" i="7"/>
  <c r="R21" i="7" s="1"/>
  <c r="F15" i="7"/>
  <c r="F18" i="7"/>
  <c r="F10" i="7"/>
  <c r="F8" i="7"/>
  <c r="L10" i="7"/>
  <c r="L18" i="7"/>
  <c r="L15" i="7"/>
  <c r="L22" i="7"/>
  <c r="L27" i="7"/>
  <c r="L9" i="7"/>
  <c r="L19" i="7"/>
  <c r="L8" i="7"/>
  <c r="L14" i="7"/>
  <c r="L11" i="7"/>
  <c r="L20" i="7"/>
  <c r="L23" i="7"/>
  <c r="L17" i="7"/>
  <c r="L26" i="7"/>
  <c r="L28" i="7"/>
  <c r="L13" i="7"/>
  <c r="L12" i="7"/>
  <c r="L16" i="7"/>
  <c r="L21" i="7"/>
  <c r="L24" i="7"/>
  <c r="L7" i="7"/>
  <c r="E28" i="6"/>
  <c r="E27" i="6"/>
  <c r="E26" i="6"/>
  <c r="R8" i="7" l="1"/>
  <c r="R12" i="7"/>
  <c r="R22" i="7"/>
  <c r="R10" i="7"/>
  <c r="R15" i="7"/>
  <c r="R24" i="7"/>
  <c r="R20" i="7"/>
  <c r="R13" i="7"/>
  <c r="R16" i="7"/>
  <c r="R7" i="7"/>
  <c r="R23" i="7"/>
  <c r="R18" i="7"/>
  <c r="R11" i="7"/>
  <c r="R14" i="7"/>
  <c r="I32" i="6"/>
  <c r="H32" i="6"/>
  <c r="G32" i="6"/>
  <c r="F32" i="6"/>
  <c r="D32" i="6"/>
  <c r="C32" i="6"/>
  <c r="E9" i="6"/>
  <c r="E13" i="6"/>
  <c r="E16" i="6"/>
  <c r="E7" i="6"/>
  <c r="E14" i="6"/>
  <c r="E8" i="6"/>
  <c r="E15" i="6"/>
  <c r="E23" i="6"/>
  <c r="E18" i="6"/>
  <c r="E21" i="6"/>
  <c r="E17" i="6"/>
  <c r="E10" i="6"/>
  <c r="E22" i="6"/>
  <c r="E20" i="6"/>
  <c r="E12" i="6"/>
  <c r="E19" i="6"/>
  <c r="E11" i="6"/>
  <c r="E24" i="6"/>
  <c r="E32" i="6" l="1"/>
</calcChain>
</file>

<file path=xl/sharedStrings.xml><?xml version="1.0" encoding="utf-8"?>
<sst xmlns="http://schemas.openxmlformats.org/spreadsheetml/2006/main" count="134" uniqueCount="59">
  <si>
    <t>Příjmení</t>
  </si>
  <si>
    <t>Jméno</t>
  </si>
  <si>
    <t>MOTORICKÉ TESTY - VSTUPNÍ 2018/2019</t>
  </si>
  <si>
    <t>Vertikální výskok</t>
  </si>
  <si>
    <t>Hod medicimbalem</t>
  </si>
  <si>
    <t>Člunkový běh</t>
  </si>
  <si>
    <t>Shyby</t>
  </si>
  <si>
    <t>Předklon</t>
  </si>
  <si>
    <t>Stoj</t>
  </si>
  <si>
    <t>Výskok</t>
  </si>
  <si>
    <t>Rozdíl</t>
  </si>
  <si>
    <t>Průměr</t>
  </si>
  <si>
    <t>SŽA</t>
  </si>
  <si>
    <t>Bednařík</t>
  </si>
  <si>
    <t>Jakub</t>
  </si>
  <si>
    <t xml:space="preserve">Bělohlav </t>
  </si>
  <si>
    <t>Matěj</t>
  </si>
  <si>
    <t>Brožka</t>
  </si>
  <si>
    <t>František</t>
  </si>
  <si>
    <t xml:space="preserve">Bůžek </t>
  </si>
  <si>
    <t xml:space="preserve">Gajdoš </t>
  </si>
  <si>
    <t>Ondřej</t>
  </si>
  <si>
    <t>Gvenetadze</t>
  </si>
  <si>
    <t>Tim</t>
  </si>
  <si>
    <t>Hauser</t>
  </si>
  <si>
    <t>David</t>
  </si>
  <si>
    <t>Hohenberger</t>
  </si>
  <si>
    <t>Kujal</t>
  </si>
  <si>
    <t>Adam</t>
  </si>
  <si>
    <t>Machač</t>
  </si>
  <si>
    <t>Neubauer</t>
  </si>
  <si>
    <t>René</t>
  </si>
  <si>
    <t>Novák</t>
  </si>
  <si>
    <t>Olejník</t>
  </si>
  <si>
    <t>Marek</t>
  </si>
  <si>
    <t>Petrovič</t>
  </si>
  <si>
    <t>Hynek</t>
  </si>
  <si>
    <t>Plášil</t>
  </si>
  <si>
    <t>Roman</t>
  </si>
  <si>
    <t>Schuppler</t>
  </si>
  <si>
    <t>Vít</t>
  </si>
  <si>
    <t>Pojar</t>
  </si>
  <si>
    <t>Sochor</t>
  </si>
  <si>
    <t>Schmidmayer</t>
  </si>
  <si>
    <t>Petr</t>
  </si>
  <si>
    <t>Váňa</t>
  </si>
  <si>
    <t>Lukáš</t>
  </si>
  <si>
    <t>Lojka</t>
  </si>
  <si>
    <t xml:space="preserve">Vachun </t>
  </si>
  <si>
    <t>Dominik</t>
  </si>
  <si>
    <t>Řehoř</t>
  </si>
  <si>
    <t>Denis</t>
  </si>
  <si>
    <t>Kotalík</t>
  </si>
  <si>
    <t>Viktor</t>
  </si>
  <si>
    <t>Lakomý</t>
  </si>
  <si>
    <t>Z body</t>
  </si>
  <si>
    <t>Celkem body</t>
  </si>
  <si>
    <t>Poradi</t>
  </si>
  <si>
    <t>Směrodatná odchylka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</si>
</sst>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5]General"/>
    <numFmt numFmtId="166" formatCode="#,##0.00&quot; &quot;[$Kč-405];[Red]&quot;-&quot;#,##0.00&quot; &quot;[$Kč-405]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rgb="FF95B3D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2" fillId="0" borderId="0" applyBorder="0" applyProtection="0"/>
    <xf numFmtId="0" fontId="3" fillId="0" borderId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6" fontId="5" fillId="0" borderId="0" applyBorder="0" applyProtection="0"/>
  </cellStyleXfs>
  <cellXfs count="100">
    <xf numFmtId="0" fontId="0" fillId="0" borderId="0" xfId="0"/>
    <xf numFmtId="165" fontId="6" fillId="3" borderId="7" xfId="2" applyFont="1" applyFill="1" applyBorder="1" applyAlignment="1">
      <alignment horizontal="center" vertical="center"/>
    </xf>
    <xf numFmtId="165" fontId="6" fillId="3" borderId="9" xfId="2" applyFont="1" applyFill="1" applyBorder="1" applyAlignment="1">
      <alignment horizontal="center" vertical="center"/>
    </xf>
    <xf numFmtId="165" fontId="2" fillId="0" borderId="0" xfId="2" applyFont="1" applyFill="1" applyAlignment="1"/>
    <xf numFmtId="165" fontId="0" fillId="0" borderId="0" xfId="2" applyFont="1" applyFill="1" applyAlignment="1"/>
    <xf numFmtId="165" fontId="0" fillId="0" borderId="17" xfId="2" applyFont="1" applyFill="1" applyBorder="1" applyAlignment="1">
      <alignment horizontal="center"/>
    </xf>
    <xf numFmtId="165" fontId="0" fillId="0" borderId="21" xfId="2" applyFont="1" applyFill="1" applyBorder="1" applyAlignment="1">
      <alignment horizontal="center"/>
    </xf>
    <xf numFmtId="165" fontId="0" fillId="0" borderId="14" xfId="2" applyFont="1" applyFill="1" applyBorder="1" applyAlignment="1">
      <alignment horizontal="center"/>
    </xf>
    <xf numFmtId="165" fontId="0" fillId="0" borderId="22" xfId="2" applyFont="1" applyFill="1" applyBorder="1" applyAlignment="1">
      <alignment horizontal="center"/>
    </xf>
    <xf numFmtId="165" fontId="0" fillId="0" borderId="13" xfId="2" applyFont="1" applyFill="1" applyBorder="1" applyAlignment="1">
      <alignment horizontal="center"/>
    </xf>
    <xf numFmtId="165" fontId="0" fillId="0" borderId="23" xfId="2" applyFont="1" applyFill="1" applyBorder="1" applyAlignment="1">
      <alignment horizontal="center"/>
    </xf>
    <xf numFmtId="165" fontId="0" fillId="0" borderId="19" xfId="2" applyFont="1" applyFill="1" applyBorder="1" applyAlignment="1">
      <alignment horizontal="center"/>
    </xf>
    <xf numFmtId="165" fontId="0" fillId="0" borderId="16" xfId="2" applyFont="1" applyFill="1" applyBorder="1" applyAlignment="1">
      <alignment horizontal="center"/>
    </xf>
    <xf numFmtId="165" fontId="0" fillId="0" borderId="0" xfId="2" applyFont="1" applyFill="1" applyAlignment="1">
      <alignment horizontal="center"/>
    </xf>
    <xf numFmtId="165" fontId="0" fillId="0" borderId="26" xfId="2" applyFont="1" applyFill="1" applyBorder="1" applyAlignment="1">
      <alignment horizontal="center"/>
    </xf>
    <xf numFmtId="165" fontId="0" fillId="0" borderId="24" xfId="2" applyFont="1" applyFill="1" applyBorder="1" applyAlignment="1">
      <alignment horizontal="center"/>
    </xf>
    <xf numFmtId="165" fontId="0" fillId="0" borderId="25" xfId="2" applyFont="1" applyFill="1" applyBorder="1" applyAlignment="1">
      <alignment horizontal="center"/>
    </xf>
    <xf numFmtId="0" fontId="3" fillId="0" borderId="0" xfId="3"/>
    <xf numFmtId="165" fontId="6" fillId="3" borderId="0" xfId="2" applyFont="1" applyFill="1" applyBorder="1" applyAlignment="1">
      <alignment horizontal="center" vertical="center"/>
    </xf>
    <xf numFmtId="165" fontId="6" fillId="4" borderId="10" xfId="2" applyFont="1" applyFill="1" applyBorder="1" applyAlignment="1">
      <alignment horizontal="center" vertical="center"/>
    </xf>
    <xf numFmtId="165" fontId="6" fillId="4" borderId="11" xfId="2" applyFont="1" applyFill="1" applyBorder="1" applyAlignment="1">
      <alignment horizontal="center" vertical="center"/>
    </xf>
    <xf numFmtId="165" fontId="6" fillId="4" borderId="0" xfId="2" applyFont="1" applyFill="1" applyBorder="1" applyAlignment="1">
      <alignment horizontal="center" vertical="center"/>
    </xf>
    <xf numFmtId="165" fontId="8" fillId="0" borderId="15" xfId="2" applyFont="1" applyFill="1" applyBorder="1" applyAlignment="1">
      <alignment horizontal="center" vertical="center"/>
    </xf>
    <xf numFmtId="165" fontId="0" fillId="0" borderId="1" xfId="2" applyFont="1" applyFill="1" applyBorder="1" applyAlignment="1">
      <alignment horizontal="center"/>
    </xf>
    <xf numFmtId="165" fontId="0" fillId="0" borderId="2" xfId="2" applyFont="1" applyFill="1" applyBorder="1" applyAlignment="1">
      <alignment horizontal="center"/>
    </xf>
    <xf numFmtId="165" fontId="0" fillId="0" borderId="3" xfId="2" applyFont="1" applyFill="1" applyBorder="1" applyAlignment="1">
      <alignment horizontal="center"/>
    </xf>
    <xf numFmtId="165" fontId="7" fillId="6" borderId="18" xfId="2" applyFont="1" applyFill="1" applyBorder="1" applyAlignment="1">
      <alignment horizontal="center" vertical="center"/>
    </xf>
    <xf numFmtId="165" fontId="7" fillId="6" borderId="15" xfId="2" applyFont="1" applyFill="1" applyBorder="1" applyAlignment="1">
      <alignment horizontal="center" vertical="center"/>
    </xf>
    <xf numFmtId="165" fontId="7" fillId="6" borderId="17" xfId="2" applyFont="1" applyFill="1" applyBorder="1" applyAlignment="1">
      <alignment horizontal="center" vertical="center"/>
    </xf>
    <xf numFmtId="165" fontId="7" fillId="6" borderId="19" xfId="2" applyFont="1" applyFill="1" applyBorder="1" applyAlignment="1">
      <alignment horizontal="center" vertical="center" wrapText="1"/>
    </xf>
    <xf numFmtId="165" fontId="7" fillId="6" borderId="13" xfId="2" applyFont="1" applyFill="1" applyBorder="1" applyAlignment="1">
      <alignment horizontal="center" vertical="center" wrapText="1"/>
    </xf>
    <xf numFmtId="165" fontId="0" fillId="0" borderId="0" xfId="2" applyFont="1" applyFill="1" applyBorder="1" applyAlignment="1">
      <alignment horizontal="center"/>
    </xf>
    <xf numFmtId="165" fontId="7" fillId="6" borderId="25" xfId="2" applyFont="1" applyFill="1" applyBorder="1" applyAlignment="1">
      <alignment horizontal="center" vertical="center"/>
    </xf>
    <xf numFmtId="165" fontId="7" fillId="6" borderId="14" xfId="2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0" fillId="2" borderId="1" xfId="1" applyFont="1" applyFill="1" applyBorder="1" applyAlignment="1">
      <alignment horizontal="center"/>
    </xf>
    <xf numFmtId="165" fontId="6" fillId="3" borderId="0" xfId="2" applyFont="1" applyFill="1" applyBorder="1" applyAlignment="1">
      <alignment horizontal="center" vertical="center"/>
    </xf>
    <xf numFmtId="165" fontId="3" fillId="0" borderId="0" xfId="2" applyFont="1" applyFill="1" applyAlignment="1"/>
    <xf numFmtId="165" fontId="13" fillId="0" borderId="1" xfId="2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2" fontId="3" fillId="0" borderId="2" xfId="2" applyNumberFormat="1" applyFont="1" applyFill="1" applyBorder="1" applyAlignment="1"/>
    <xf numFmtId="2" fontId="14" fillId="7" borderId="1" xfId="2" applyNumberFormat="1" applyFont="1" applyFill="1" applyBorder="1" applyAlignment="1">
      <alignment horizontal="center"/>
    </xf>
    <xf numFmtId="165" fontId="14" fillId="8" borderId="1" xfId="2" applyFont="1" applyFill="1" applyBorder="1" applyAlignment="1">
      <alignment horizontal="center"/>
    </xf>
    <xf numFmtId="165" fontId="3" fillId="0" borderId="0" xfId="2" applyFont="1" applyFill="1" applyBorder="1" applyAlignment="1"/>
    <xf numFmtId="165" fontId="3" fillId="8" borderId="1" xfId="2" applyFont="1" applyFill="1" applyBorder="1" applyAlignment="1">
      <alignment horizontal="center"/>
    </xf>
    <xf numFmtId="165" fontId="12" fillId="0" borderId="29" xfId="2" applyFont="1" applyFill="1" applyBorder="1" applyAlignment="1"/>
    <xf numFmtId="165" fontId="13" fillId="0" borderId="29" xfId="2" applyFont="1" applyFill="1" applyBorder="1" applyAlignment="1">
      <alignment horizontal="center"/>
    </xf>
    <xf numFmtId="165" fontId="13" fillId="0" borderId="30" xfId="2" applyFont="1" applyFill="1" applyBorder="1" applyAlignment="1">
      <alignment horizontal="center"/>
    </xf>
    <xf numFmtId="2" fontId="13" fillId="0" borderId="29" xfId="2" applyNumberFormat="1" applyFont="1" applyFill="1" applyBorder="1" applyAlignment="1">
      <alignment horizontal="center"/>
    </xf>
    <xf numFmtId="165" fontId="3" fillId="0" borderId="31" xfId="2" applyFont="1" applyFill="1" applyBorder="1" applyAlignment="1"/>
    <xf numFmtId="2" fontId="3" fillId="0" borderId="30" xfId="2" applyNumberFormat="1" applyFont="1" applyFill="1" applyBorder="1" applyAlignment="1"/>
    <xf numFmtId="165" fontId="3" fillId="8" borderId="29" xfId="2" applyFont="1" applyFill="1" applyBorder="1" applyAlignment="1">
      <alignment horizontal="center"/>
    </xf>
    <xf numFmtId="165" fontId="8" fillId="9" borderId="14" xfId="2" applyFont="1" applyFill="1" applyBorder="1" applyAlignment="1">
      <alignment horizontal="center" vertical="center"/>
    </xf>
    <xf numFmtId="164" fontId="8" fillId="9" borderId="14" xfId="2" applyNumberFormat="1" applyFont="1" applyFill="1" applyBorder="1" applyAlignment="1">
      <alignment horizontal="center" vertical="center"/>
    </xf>
    <xf numFmtId="165" fontId="15" fillId="9" borderId="0" xfId="2" applyFont="1" applyFill="1" applyAlignment="1"/>
    <xf numFmtId="165" fontId="15" fillId="9" borderId="4" xfId="2" applyFont="1" applyFill="1" applyBorder="1" applyAlignment="1"/>
    <xf numFmtId="165" fontId="15" fillId="9" borderId="1" xfId="2" applyFont="1" applyFill="1" applyBorder="1" applyAlignment="1"/>
    <xf numFmtId="2" fontId="8" fillId="9" borderId="1" xfId="2" applyNumberFormat="1" applyFont="1" applyFill="1" applyBorder="1" applyAlignment="1">
      <alignment horizontal="center"/>
    </xf>
    <xf numFmtId="165" fontId="15" fillId="9" borderId="2" xfId="2" applyFont="1" applyFill="1" applyBorder="1" applyAlignment="1"/>
    <xf numFmtId="165" fontId="6" fillId="3" borderId="1" xfId="2" applyFont="1" applyFill="1" applyBorder="1" applyAlignment="1">
      <alignment horizontal="center" vertical="center"/>
    </xf>
    <xf numFmtId="165" fontId="6" fillId="5" borderId="2" xfId="2" applyFont="1" applyFill="1" applyBorder="1" applyAlignment="1">
      <alignment horizontal="center" vertical="center"/>
    </xf>
    <xf numFmtId="165" fontId="6" fillId="5" borderId="3" xfId="2" applyFont="1" applyFill="1" applyBorder="1" applyAlignment="1">
      <alignment horizontal="center" vertical="center"/>
    </xf>
    <xf numFmtId="165" fontId="7" fillId="6" borderId="17" xfId="2" applyFont="1" applyFill="1" applyBorder="1" applyAlignment="1">
      <alignment horizontal="center" vertical="center" wrapText="1"/>
    </xf>
    <xf numFmtId="165" fontId="7" fillId="6" borderId="17" xfId="2" applyFont="1" applyFill="1" applyBorder="1" applyAlignment="1">
      <alignment horizontal="center" vertical="center"/>
    </xf>
    <xf numFmtId="165" fontId="7" fillId="6" borderId="16" xfId="2" applyFont="1" applyFill="1" applyBorder="1" applyAlignment="1">
      <alignment horizontal="center"/>
    </xf>
    <xf numFmtId="165" fontId="15" fillId="9" borderId="2" xfId="2" applyFont="1" applyFill="1" applyBorder="1" applyAlignment="1">
      <alignment horizontal="center" vertical="center"/>
    </xf>
    <xf numFmtId="165" fontId="15" fillId="9" borderId="33" xfId="2" applyFont="1" applyFill="1" applyBorder="1" applyAlignment="1">
      <alignment horizontal="center" vertical="center"/>
    </xf>
    <xf numFmtId="165" fontId="15" fillId="9" borderId="3" xfId="2" applyFont="1" applyFill="1" applyBorder="1" applyAlignment="1">
      <alignment horizontal="center" vertical="center"/>
    </xf>
    <xf numFmtId="165" fontId="11" fillId="7" borderId="1" xfId="2" applyFont="1" applyFill="1" applyBorder="1" applyAlignment="1">
      <alignment horizontal="center" vertical="center"/>
    </xf>
    <xf numFmtId="165" fontId="11" fillId="8" borderId="1" xfId="2" applyFont="1" applyFill="1" applyBorder="1" applyAlignment="1">
      <alignment horizontal="center" vertical="center"/>
    </xf>
    <xf numFmtId="165" fontId="8" fillId="9" borderId="14" xfId="2" applyFont="1" applyFill="1" applyBorder="1" applyAlignment="1">
      <alignment horizontal="center"/>
    </xf>
    <xf numFmtId="165" fontId="8" fillId="0" borderId="15" xfId="2" applyFont="1" applyFill="1" applyBorder="1" applyAlignment="1">
      <alignment horizontal="center"/>
    </xf>
    <xf numFmtId="165" fontId="6" fillId="3" borderId="5" xfId="2" applyFont="1" applyFill="1" applyBorder="1" applyAlignment="1">
      <alignment horizontal="center" vertical="center"/>
    </xf>
    <xf numFmtId="165" fontId="6" fillId="3" borderId="6" xfId="2" applyFont="1" applyFill="1" applyBorder="1" applyAlignment="1">
      <alignment horizontal="center" vertical="center"/>
    </xf>
    <xf numFmtId="165" fontId="6" fillId="3" borderId="8" xfId="2" applyFont="1" applyFill="1" applyBorder="1" applyAlignment="1">
      <alignment horizontal="center" vertical="center"/>
    </xf>
    <xf numFmtId="165" fontId="6" fillId="3" borderId="0" xfId="2" applyFont="1" applyFill="1" applyBorder="1" applyAlignment="1">
      <alignment horizontal="center" vertical="center"/>
    </xf>
    <xf numFmtId="165" fontId="6" fillId="3" borderId="10" xfId="2" applyFont="1" applyFill="1" applyBorder="1" applyAlignment="1">
      <alignment horizontal="center" vertical="center"/>
    </xf>
    <xf numFmtId="165" fontId="6" fillId="3" borderId="11" xfId="2" applyFont="1" applyFill="1" applyBorder="1" applyAlignment="1">
      <alignment horizontal="center" vertical="center"/>
    </xf>
    <xf numFmtId="165" fontId="6" fillId="3" borderId="12" xfId="2" applyFont="1" applyFill="1" applyBorder="1" applyAlignment="1">
      <alignment horizontal="center" vertical="center"/>
    </xf>
    <xf numFmtId="165" fontId="7" fillId="5" borderId="2" xfId="2" applyFont="1" applyFill="1" applyBorder="1" applyAlignment="1">
      <alignment horizontal="center"/>
    </xf>
    <xf numFmtId="165" fontId="7" fillId="5" borderId="3" xfId="2" applyFont="1" applyFill="1" applyBorder="1" applyAlignment="1">
      <alignment horizontal="center"/>
    </xf>
    <xf numFmtId="165" fontId="7" fillId="6" borderId="17" xfId="2" applyFont="1" applyFill="1" applyBorder="1" applyAlignment="1">
      <alignment horizontal="center"/>
    </xf>
    <xf numFmtId="0" fontId="10" fillId="2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left"/>
    </xf>
    <xf numFmtId="0" fontId="0" fillId="2" borderId="1" xfId="1" applyFont="1" applyFill="1" applyBorder="1" applyAlignment="1">
      <alignment horizontal="left"/>
    </xf>
    <xf numFmtId="165" fontId="3" fillId="6" borderId="32" xfId="2" applyFont="1" applyFill="1" applyBorder="1" applyAlignment="1">
      <alignment horizontal="center"/>
    </xf>
    <xf numFmtId="165" fontId="3" fillId="6" borderId="19" xfId="2" applyFont="1" applyFill="1" applyBorder="1" applyAlignment="1">
      <alignment horizontal="center"/>
    </xf>
    <xf numFmtId="165" fontId="3" fillId="6" borderId="16" xfId="2" applyFont="1" applyFill="1" applyBorder="1" applyAlignment="1">
      <alignment horizontal="center"/>
    </xf>
    <xf numFmtId="165" fontId="3" fillId="6" borderId="17" xfId="2" applyFont="1" applyFill="1" applyBorder="1" applyAlignment="1">
      <alignment horizontal="center" vertical="center" wrapText="1"/>
    </xf>
    <xf numFmtId="165" fontId="3" fillId="6" borderId="13" xfId="2" applyFont="1" applyFill="1" applyBorder="1" applyAlignment="1">
      <alignment horizontal="center" vertical="center" wrapText="1"/>
    </xf>
    <xf numFmtId="165" fontId="3" fillId="6" borderId="17" xfId="2" applyFont="1" applyFill="1" applyBorder="1" applyAlignment="1">
      <alignment horizontal="center" vertical="center"/>
    </xf>
    <xf numFmtId="165" fontId="3" fillId="6" borderId="20" xfId="2" applyFont="1" applyFill="1" applyBorder="1" applyAlignment="1">
      <alignment horizontal="center" vertical="center" wrapText="1"/>
    </xf>
    <xf numFmtId="165" fontId="3" fillId="6" borderId="17" xfId="2" applyFont="1" applyFill="1" applyBorder="1" applyAlignment="1">
      <alignment horizontal="center" vertical="center"/>
    </xf>
    <xf numFmtId="165" fontId="3" fillId="6" borderId="19" xfId="2" applyFont="1" applyFill="1" applyBorder="1" applyAlignment="1">
      <alignment horizontal="center" vertical="center" wrapText="1"/>
    </xf>
    <xf numFmtId="165" fontId="3" fillId="6" borderId="13" xfId="2" applyFont="1" applyFill="1" applyBorder="1" applyAlignment="1">
      <alignment horizontal="center" vertical="center" wrapText="1"/>
    </xf>
    <xf numFmtId="165" fontId="3" fillId="6" borderId="34" xfId="2" applyFont="1" applyFill="1" applyBorder="1" applyAlignment="1">
      <alignment horizontal="center" vertical="center" wrapText="1"/>
    </xf>
    <xf numFmtId="165" fontId="3" fillId="6" borderId="27" xfId="2" applyFont="1" applyFill="1" applyBorder="1" applyAlignment="1">
      <alignment horizontal="center" vertical="center" wrapText="1"/>
    </xf>
    <xf numFmtId="165" fontId="3" fillId="6" borderId="13" xfId="2" applyFont="1" applyFill="1" applyBorder="1" applyAlignment="1">
      <alignment horizontal="center" vertical="center"/>
    </xf>
    <xf numFmtId="165" fontId="3" fillId="6" borderId="28" xfId="2" applyFont="1" applyFill="1" applyBorder="1" applyAlignment="1">
      <alignment horizontal="center" vertical="center" wrapText="1"/>
    </xf>
  </cellXfs>
  <cellStyles count="8">
    <cellStyle name="Excel Built-in Normal" xfId="2"/>
    <cellStyle name="Heading" xfId="4"/>
    <cellStyle name="Heading1" xfId="5"/>
    <cellStyle name="Normální" xfId="0" builtinId="0"/>
    <cellStyle name="Normální 2" xfId="3"/>
    <cellStyle name="normální_List1" xfId="1"/>
    <cellStyle name="Result" xfId="6"/>
    <cellStyle name="Result2" xfId="7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457205</xdr:colOff>
      <xdr:row>0</xdr:row>
      <xdr:rowOff>152405</xdr:rowOff>
    </xdr:from>
    <xdr:ext cx="878681" cy="492919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8515355" y="152405"/>
          <a:ext cx="878681" cy="49291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104775</xdr:colOff>
      <xdr:row>0</xdr:row>
      <xdr:rowOff>142875</xdr:rowOff>
    </xdr:from>
    <xdr:ext cx="878681" cy="49291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04775" y="142875"/>
          <a:ext cx="878681" cy="49291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333380</xdr:colOff>
      <xdr:row>0</xdr:row>
      <xdr:rowOff>76205</xdr:rowOff>
    </xdr:from>
    <xdr:ext cx="878681" cy="492919"/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581655" y="76205"/>
          <a:ext cx="878681" cy="49291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76200</xdr:colOff>
      <xdr:row>0</xdr:row>
      <xdr:rowOff>85725</xdr:rowOff>
    </xdr:from>
    <xdr:ext cx="878681" cy="49291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6200" y="85725"/>
          <a:ext cx="878681" cy="49291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35"/>
  <sheetViews>
    <sheetView tabSelected="1" topLeftCell="A16" workbookViewId="0">
      <selection activeCell="C5" sqref="C5:Q6"/>
    </sheetView>
  </sheetViews>
  <sheetFormatPr defaultRowHeight="15" x14ac:dyDescent="0.25"/>
  <cols>
    <col min="1" max="1" width="12" style="3" customWidth="1"/>
    <col min="2" max="2" width="8.28515625" style="3" customWidth="1"/>
    <col min="3" max="3" width="6.28515625" style="3" customWidth="1"/>
    <col min="4" max="4" width="7.28515625" style="3" customWidth="1"/>
    <col min="5" max="6" width="7.85546875" style="3" customWidth="1"/>
    <col min="7" max="7" width="9.5703125" style="3" customWidth="1"/>
    <col min="8" max="8" width="7.5703125" style="3" customWidth="1"/>
    <col min="9" max="9" width="9.85546875" style="3" customWidth="1"/>
    <col min="10" max="10" width="7.5703125" style="3" customWidth="1"/>
    <col min="11" max="11" width="8" style="3" customWidth="1"/>
    <col min="12" max="12" width="7.42578125" style="3" customWidth="1"/>
    <col min="13" max="13" width="9.7109375" style="3" customWidth="1"/>
    <col min="14" max="16" width="9.28515625" style="3" hidden="1" customWidth="1"/>
    <col min="17" max="17" width="8.140625" style="3" customWidth="1"/>
    <col min="18" max="18" width="12.85546875" style="3" customWidth="1"/>
    <col min="19" max="1028" width="9.28515625" style="3" customWidth="1"/>
    <col min="1029" max="1029" width="10.28515625" style="17" customWidth="1"/>
    <col min="1030" max="16384" width="9.140625" style="17"/>
  </cols>
  <sheetData>
    <row r="1" spans="1:21" ht="15.75" customHeight="1" x14ac:dyDescent="0.25">
      <c r="A1" s="60" t="s">
        <v>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ht="18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25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21" ht="12.75" customHeight="1" x14ac:dyDescent="0.25">
      <c r="A4" s="19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7"/>
      <c r="O4" s="37"/>
      <c r="P4" s="37"/>
    </row>
    <row r="5" spans="1:21" ht="21.75" customHeight="1" x14ac:dyDescent="0.25">
      <c r="A5" s="61" t="s">
        <v>12</v>
      </c>
      <c r="B5" s="62"/>
      <c r="C5" s="86" t="s">
        <v>3</v>
      </c>
      <c r="D5" s="87"/>
      <c r="E5" s="87"/>
      <c r="F5" s="88"/>
      <c r="G5" s="89" t="s">
        <v>4</v>
      </c>
      <c r="H5" s="90" t="s">
        <v>55</v>
      </c>
      <c r="I5" s="89" t="s">
        <v>5</v>
      </c>
      <c r="J5" s="90" t="s">
        <v>55</v>
      </c>
      <c r="K5" s="91" t="s">
        <v>6</v>
      </c>
      <c r="L5" s="90" t="s">
        <v>55</v>
      </c>
      <c r="M5" s="91" t="s">
        <v>7</v>
      </c>
      <c r="N5" s="38"/>
      <c r="O5" s="38"/>
      <c r="P5" s="38"/>
      <c r="Q5" s="92" t="s">
        <v>55</v>
      </c>
      <c r="R5" s="69" t="s">
        <v>56</v>
      </c>
      <c r="S5" s="70" t="s">
        <v>57</v>
      </c>
    </row>
    <row r="6" spans="1:21" ht="25.5" customHeight="1" x14ac:dyDescent="0.25">
      <c r="A6" s="26" t="s">
        <v>0</v>
      </c>
      <c r="B6" s="27" t="s">
        <v>1</v>
      </c>
      <c r="C6" s="93" t="s">
        <v>8</v>
      </c>
      <c r="D6" s="94" t="s">
        <v>9</v>
      </c>
      <c r="E6" s="95" t="s">
        <v>10</v>
      </c>
      <c r="F6" s="95" t="s">
        <v>55</v>
      </c>
      <c r="G6" s="96"/>
      <c r="H6" s="97"/>
      <c r="I6" s="90"/>
      <c r="J6" s="97"/>
      <c r="K6" s="98"/>
      <c r="L6" s="97"/>
      <c r="M6" s="98"/>
      <c r="N6" s="38"/>
      <c r="O6" s="38"/>
      <c r="P6" s="38"/>
      <c r="Q6" s="99"/>
      <c r="R6" s="69"/>
      <c r="S6" s="70"/>
    </row>
    <row r="7" spans="1:21" ht="15" customHeight="1" x14ac:dyDescent="0.25">
      <c r="A7" s="83" t="s">
        <v>41</v>
      </c>
      <c r="B7" s="84" t="s">
        <v>25</v>
      </c>
      <c r="C7" s="12">
        <v>213</v>
      </c>
      <c r="D7" s="6">
        <v>251</v>
      </c>
      <c r="E7" s="23">
        <f>SUM(D7-C7)</f>
        <v>38</v>
      </c>
      <c r="F7" s="23">
        <f>SUM((E7-$E$33)/$E$34)</f>
        <v>1.4577568361701456</v>
      </c>
      <c r="G7" s="8">
        <v>8.3000000000000007</v>
      </c>
      <c r="H7" s="40">
        <f>SUM((G7-$G$33)/$G$34)</f>
        <v>2.3206083324652171</v>
      </c>
      <c r="I7" s="9">
        <v>12.43</v>
      </c>
      <c r="J7" s="40">
        <f>SUM((I7-$I$33)/$I$34*$U$7)</f>
        <v>1.4498379065065545</v>
      </c>
      <c r="K7" s="9">
        <v>6</v>
      </c>
      <c r="L7" s="40">
        <f>SUM((K7-$K$33)/$K$34)</f>
        <v>0.80273966284765974</v>
      </c>
      <c r="M7" s="10">
        <v>-8</v>
      </c>
      <c r="N7" s="38"/>
      <c r="O7" s="38"/>
      <c r="P7" s="38"/>
      <c r="Q7" s="41">
        <f>SUM((M7-$M$33)/$M$34*$U$7)</f>
        <v>1.6009972751138264</v>
      </c>
      <c r="R7" s="42">
        <f>SUM(F7,H7,J7,L7,Q7)</f>
        <v>7.631940013103403</v>
      </c>
      <c r="S7" s="43">
        <v>1</v>
      </c>
      <c r="U7" s="3">
        <v>-1</v>
      </c>
    </row>
    <row r="8" spans="1:21" ht="15" customHeight="1" x14ac:dyDescent="0.25">
      <c r="A8" s="83" t="s">
        <v>43</v>
      </c>
      <c r="B8" s="84" t="s">
        <v>44</v>
      </c>
      <c r="C8" s="12">
        <v>216</v>
      </c>
      <c r="D8" s="11">
        <v>251</v>
      </c>
      <c r="E8" s="23">
        <f>SUM(D8-C8)</f>
        <v>35</v>
      </c>
      <c r="F8" s="23">
        <f>SUM((E8-$E$33)/$E$34)</f>
        <v>0.79704690322972005</v>
      </c>
      <c r="G8" s="11">
        <v>6.7</v>
      </c>
      <c r="H8" s="40">
        <f>SUM((G8-$G$33)/$G$34)</f>
        <v>0.82712185257698778</v>
      </c>
      <c r="I8" s="5">
        <v>13.07</v>
      </c>
      <c r="J8" s="40">
        <f>SUM((I8-$I$33)/$I$34*$U$7)</f>
        <v>0.48327930216884973</v>
      </c>
      <c r="K8" s="5">
        <v>12</v>
      </c>
      <c r="L8" s="40">
        <f>SUM((K8-$K$33)/$K$34)</f>
        <v>2.5170650445223233</v>
      </c>
      <c r="M8" s="12">
        <v>-9</v>
      </c>
      <c r="N8" s="38"/>
      <c r="O8" s="38"/>
      <c r="P8" s="38"/>
      <c r="Q8" s="41">
        <f>SUM((M8-$M$33)/$M$34*$U$7)</f>
        <v>1.9043441272406567</v>
      </c>
      <c r="R8" s="42">
        <f>SUM(F8,H8,J8,L8,Q8)</f>
        <v>6.5288572297385379</v>
      </c>
      <c r="S8" s="43">
        <v>2</v>
      </c>
    </row>
    <row r="9" spans="1:21" ht="15" customHeight="1" x14ac:dyDescent="0.25">
      <c r="A9" s="85" t="s">
        <v>47</v>
      </c>
      <c r="B9" s="84" t="s">
        <v>28</v>
      </c>
      <c r="C9" s="12">
        <v>213</v>
      </c>
      <c r="D9" s="31">
        <v>244</v>
      </c>
      <c r="E9" s="23">
        <f>SUM(D9-C9)</f>
        <v>31</v>
      </c>
      <c r="F9" s="23">
        <f>SUM((E9-$E$33)/$E$34)</f>
        <v>-8.3899674024180734E-2</v>
      </c>
      <c r="G9" s="11">
        <v>6.6</v>
      </c>
      <c r="H9" s="40">
        <f>SUM((G9-$G$33)/$G$34)</f>
        <v>0.733778947583973</v>
      </c>
      <c r="I9" s="7">
        <v>12.53</v>
      </c>
      <c r="J9" s="40">
        <f>SUM((I9-$I$33)/$I$34*$U$7)</f>
        <v>1.2988131245787888</v>
      </c>
      <c r="K9" s="7">
        <v>11</v>
      </c>
      <c r="L9" s="40">
        <f>SUM((K9-$K$33)/$K$34)</f>
        <v>2.2313441475765461</v>
      </c>
      <c r="M9" s="14">
        <v>-5</v>
      </c>
      <c r="N9" s="38"/>
      <c r="O9" s="38"/>
      <c r="P9" s="38"/>
      <c r="Q9" s="41">
        <f>SUM((M9-$M$33)/$M$34*$U$7)</f>
        <v>0.69095671873333564</v>
      </c>
      <c r="R9" s="42">
        <f>SUM(F9,H9,J9,L9,Q9)</f>
        <v>4.8709932644484635</v>
      </c>
      <c r="S9" s="43">
        <v>3</v>
      </c>
    </row>
    <row r="10" spans="1:21" ht="15" customHeight="1" x14ac:dyDescent="0.25">
      <c r="A10" s="83" t="s">
        <v>37</v>
      </c>
      <c r="B10" s="84" t="s">
        <v>38</v>
      </c>
      <c r="C10" s="12">
        <v>214</v>
      </c>
      <c r="D10" s="11">
        <v>248</v>
      </c>
      <c r="E10" s="23">
        <f>SUM(D10-C10)</f>
        <v>34</v>
      </c>
      <c r="F10" s="23">
        <f>SUM((E10-$E$33)/$E$34)</f>
        <v>0.57681025891624482</v>
      </c>
      <c r="G10" s="11">
        <v>7.6</v>
      </c>
      <c r="H10" s="40">
        <f>SUM((G10-$G$33)/$G$34)</f>
        <v>1.6672079975141159</v>
      </c>
      <c r="I10" s="5">
        <v>12.5</v>
      </c>
      <c r="J10" s="40">
        <f>SUM((I10-$I$33)/$I$34*$U$7)</f>
        <v>1.3441205591571177</v>
      </c>
      <c r="K10" s="5">
        <v>4</v>
      </c>
      <c r="L10" s="40">
        <f>SUM((K10-$K$33)/$K$34)</f>
        <v>0.23129786895610532</v>
      </c>
      <c r="M10" s="12">
        <v>-5</v>
      </c>
      <c r="N10" s="38"/>
      <c r="O10" s="38"/>
      <c r="P10" s="38"/>
      <c r="Q10" s="41">
        <f>SUM((M10-$M$33)/$M$34*$U$7)</f>
        <v>0.69095671873333564</v>
      </c>
      <c r="R10" s="42">
        <f>SUM(F10,H10,J10,L10,Q10)</f>
        <v>4.5103934032769191</v>
      </c>
      <c r="S10" s="43">
        <v>4</v>
      </c>
    </row>
    <row r="11" spans="1:21" ht="15" customHeight="1" x14ac:dyDescent="0.25">
      <c r="A11" s="83" t="s">
        <v>54</v>
      </c>
      <c r="B11" s="84" t="s">
        <v>34</v>
      </c>
      <c r="C11" s="12">
        <v>205</v>
      </c>
      <c r="D11" s="31">
        <v>244</v>
      </c>
      <c r="E11" s="23">
        <f>SUM(D11-C11)</f>
        <v>39</v>
      </c>
      <c r="F11" s="23">
        <f>SUM((E11-$E$33)/$E$34)</f>
        <v>1.677993480483621</v>
      </c>
      <c r="G11" s="11">
        <v>6.1</v>
      </c>
      <c r="H11" s="40">
        <f>SUM((G11-$G$33)/$G$34)</f>
        <v>0.26706442261890145</v>
      </c>
      <c r="I11" s="7">
        <v>13.57</v>
      </c>
      <c r="J11" s="40">
        <f>SUM((I11-$I$33)/$I$34*$U$7)</f>
        <v>-0.27184460746998151</v>
      </c>
      <c r="K11" s="7">
        <v>5</v>
      </c>
      <c r="L11" s="40">
        <f>SUM((K11-$K$33)/$K$34)</f>
        <v>0.51701876590188256</v>
      </c>
      <c r="M11" s="14">
        <v>0</v>
      </c>
      <c r="N11" s="44"/>
      <c r="O11" s="44"/>
      <c r="P11" s="44"/>
      <c r="Q11" s="41">
        <f>SUM((M11-$M$33)/$M$34*$U$7)</f>
        <v>-0.82577754190081576</v>
      </c>
      <c r="R11" s="42">
        <f>SUM(F11,H11,J11,L11,Q11)</f>
        <v>1.3644545196336075</v>
      </c>
      <c r="S11" s="43">
        <v>5</v>
      </c>
    </row>
    <row r="12" spans="1:21" ht="15" customHeight="1" x14ac:dyDescent="0.25">
      <c r="A12" s="83" t="s">
        <v>39</v>
      </c>
      <c r="B12" s="84" t="s">
        <v>40</v>
      </c>
      <c r="C12" s="12">
        <v>201</v>
      </c>
      <c r="D12" s="11">
        <v>232</v>
      </c>
      <c r="E12" s="23">
        <f>SUM(D12-C12)</f>
        <v>31</v>
      </c>
      <c r="F12" s="23">
        <f>SUM((E12-$E$33)/$E$34)</f>
        <v>-8.3899674024180734E-2</v>
      </c>
      <c r="G12" s="11">
        <v>5.85</v>
      </c>
      <c r="H12" s="40">
        <f>SUM((G12-$G$33)/$G$34)</f>
        <v>3.3707160136365738E-2</v>
      </c>
      <c r="I12" s="5">
        <v>13.22</v>
      </c>
      <c r="J12" s="40">
        <f>SUM((I12-$I$33)/$I$34*$U$7)</f>
        <v>0.2567421292771998</v>
      </c>
      <c r="K12" s="5">
        <v>3</v>
      </c>
      <c r="L12" s="40">
        <f>SUM((K12-$K$33)/$K$34)</f>
        <v>-5.4423027989671913E-2</v>
      </c>
      <c r="M12" s="12">
        <v>-5</v>
      </c>
      <c r="N12" s="38"/>
      <c r="O12" s="38"/>
      <c r="P12" s="38"/>
      <c r="Q12" s="41">
        <f>SUM((M12-$M$33)/$M$34*$U$7)</f>
        <v>0.69095671873333564</v>
      </c>
      <c r="R12" s="42">
        <f>SUM(F12,H12,J12,L12,Q12)</f>
        <v>0.84308330613304849</v>
      </c>
      <c r="S12" s="43">
        <v>6</v>
      </c>
    </row>
    <row r="13" spans="1:21" ht="15" customHeight="1" x14ac:dyDescent="0.25">
      <c r="A13" s="83" t="s">
        <v>26</v>
      </c>
      <c r="B13" s="84" t="s">
        <v>25</v>
      </c>
      <c r="C13" s="12">
        <v>214</v>
      </c>
      <c r="D13" s="31">
        <v>247</v>
      </c>
      <c r="E13" s="23">
        <f>SUM(D13-C13)</f>
        <v>33</v>
      </c>
      <c r="F13" s="23">
        <f>SUM((E13-$E$33)/$E$34)</f>
        <v>0.35657361460276965</v>
      </c>
      <c r="G13" s="11">
        <v>6.2</v>
      </c>
      <c r="H13" s="40">
        <f>SUM((G13-$G$33)/$G$34)</f>
        <v>0.36040732761191629</v>
      </c>
      <c r="I13" s="7">
        <v>12.75</v>
      </c>
      <c r="J13" s="40">
        <f>SUM((I13-$I$33)/$I$34*$U$7)</f>
        <v>0.96655860433770213</v>
      </c>
      <c r="K13" s="7">
        <v>0</v>
      </c>
      <c r="L13" s="40">
        <f>SUM((K13-$K$33)/$K$34)</f>
        <v>-0.91158571882700357</v>
      </c>
      <c r="M13" s="14">
        <v>-2</v>
      </c>
      <c r="N13" s="38"/>
      <c r="O13" s="38"/>
      <c r="P13" s="38"/>
      <c r="Q13" s="41">
        <f>SUM((M13-$M$33)/$M$34*$U$7)</f>
        <v>-0.21908383764715522</v>
      </c>
      <c r="R13" s="42">
        <f>SUM(F13,H13,J13,L13,Q13)</f>
        <v>0.55286999007822935</v>
      </c>
      <c r="S13" s="43">
        <v>7</v>
      </c>
    </row>
    <row r="14" spans="1:21" ht="15" customHeight="1" x14ac:dyDescent="0.25">
      <c r="A14" s="83" t="s">
        <v>33</v>
      </c>
      <c r="B14" s="84" t="s">
        <v>34</v>
      </c>
      <c r="C14" s="10">
        <v>200</v>
      </c>
      <c r="D14" s="6">
        <v>234</v>
      </c>
      <c r="E14" s="23">
        <f>SUM(D14-C14)</f>
        <v>34</v>
      </c>
      <c r="F14" s="23">
        <f>SUM((E14-$E$33)/$E$34)</f>
        <v>0.57681025891624482</v>
      </c>
      <c r="G14" s="11">
        <v>5.9</v>
      </c>
      <c r="H14" s="40">
        <f>SUM((G14-$G$33)/$G$34)</f>
        <v>8.0378612632873547E-2</v>
      </c>
      <c r="I14" s="9">
        <v>13.32</v>
      </c>
      <c r="J14" s="40">
        <f>SUM((I14-$I$33)/$I$34*$U$7)</f>
        <v>0.10571734734943412</v>
      </c>
      <c r="K14" s="9">
        <v>3</v>
      </c>
      <c r="L14" s="40">
        <f>SUM((K14-$K$33)/$K$34)</f>
        <v>-5.4423027989671913E-2</v>
      </c>
      <c r="M14" s="12">
        <v>-2</v>
      </c>
      <c r="N14" s="38"/>
      <c r="O14" s="38"/>
      <c r="P14" s="38"/>
      <c r="Q14" s="41">
        <f>SUM((M14-$M$33)/$M$34*$U$7)</f>
        <v>-0.21908383764715522</v>
      </c>
      <c r="R14" s="42">
        <f>SUM(F14,H14,J14,L14,Q14)</f>
        <v>0.48939935326172535</v>
      </c>
      <c r="S14" s="43">
        <v>8</v>
      </c>
    </row>
    <row r="15" spans="1:21" ht="15" customHeight="1" x14ac:dyDescent="0.25">
      <c r="A15" s="83" t="s">
        <v>42</v>
      </c>
      <c r="B15" s="84" t="s">
        <v>21</v>
      </c>
      <c r="C15" s="11">
        <v>205</v>
      </c>
      <c r="D15" s="15">
        <v>237</v>
      </c>
      <c r="E15" s="23">
        <f>SUM(D15-C15)</f>
        <v>32</v>
      </c>
      <c r="F15" s="23">
        <f>SUM((E15-$E$33)/$E$34)</f>
        <v>0.13633697028929448</v>
      </c>
      <c r="G15" s="11">
        <v>5.5</v>
      </c>
      <c r="H15" s="40">
        <f>SUM((G15-$G$33)/$G$34)</f>
        <v>-0.29299300733918399</v>
      </c>
      <c r="I15" s="5">
        <v>13.5</v>
      </c>
      <c r="J15" s="40">
        <f>SUM((I15-$I$33)/$I$34*$U$7)</f>
        <v>-0.16612726012054468</v>
      </c>
      <c r="K15" s="9">
        <v>2</v>
      </c>
      <c r="L15" s="40">
        <f>SUM((K15-$K$33)/$K$34)</f>
        <v>-0.34014392493544915</v>
      </c>
      <c r="M15" s="14">
        <v>-4</v>
      </c>
      <c r="N15" s="38"/>
      <c r="O15" s="38"/>
      <c r="P15" s="38"/>
      <c r="Q15" s="41">
        <f>SUM((M15-$M$33)/$M$34*$U$7)</f>
        <v>0.38760986660650532</v>
      </c>
      <c r="R15" s="42">
        <f>SUM(F15,H15,J15,L15,Q15)</f>
        <v>-0.27531735549937797</v>
      </c>
      <c r="S15" s="43">
        <v>9</v>
      </c>
    </row>
    <row r="16" spans="1:21" ht="15" customHeight="1" x14ac:dyDescent="0.25">
      <c r="A16" s="83" t="s">
        <v>29</v>
      </c>
      <c r="B16" s="84" t="s">
        <v>25</v>
      </c>
      <c r="C16" s="31">
        <v>197</v>
      </c>
      <c r="D16" s="16">
        <v>226</v>
      </c>
      <c r="E16" s="23">
        <f>SUM(D16-C16)</f>
        <v>29</v>
      </c>
      <c r="F16" s="23">
        <f>SUM((E16-$E$33)/$E$34)</f>
        <v>-0.52437296265113109</v>
      </c>
      <c r="G16" s="31">
        <v>5.8</v>
      </c>
      <c r="H16" s="40">
        <f>SUM((G16-$G$33)/$G$34)</f>
        <v>-1.2964292360141242E-2</v>
      </c>
      <c r="I16" s="7">
        <v>13.66</v>
      </c>
      <c r="J16" s="40">
        <f>SUM((I16-$I$33)/$I$34*$U$7)</f>
        <v>-0.40776691120497088</v>
      </c>
      <c r="K16" s="5">
        <v>0</v>
      </c>
      <c r="L16" s="40">
        <f>SUM((K16-$K$33)/$K$34)</f>
        <v>-0.91158571882700357</v>
      </c>
      <c r="M16" s="12">
        <v>-7</v>
      </c>
      <c r="N16" s="38"/>
      <c r="O16" s="38"/>
      <c r="P16" s="38"/>
      <c r="Q16" s="41">
        <f>SUM((M16-$M$33)/$M$34*$U$7)</f>
        <v>1.2976504229869961</v>
      </c>
      <c r="R16" s="42">
        <f>SUM(F16,H16,J16,L16,Q16)</f>
        <v>-0.55903946205625088</v>
      </c>
      <c r="S16" s="43">
        <v>10</v>
      </c>
    </row>
    <row r="17" spans="1:19" ht="15" customHeight="1" x14ac:dyDescent="0.25">
      <c r="A17" s="83" t="s">
        <v>30</v>
      </c>
      <c r="B17" s="84" t="s">
        <v>31</v>
      </c>
      <c r="C17" s="11">
        <v>199</v>
      </c>
      <c r="D17" s="15">
        <v>234</v>
      </c>
      <c r="E17" s="23">
        <f>SUM(D17-C17)</f>
        <v>35</v>
      </c>
      <c r="F17" s="23">
        <f>SUM((E17-$E$33)/$E$34)</f>
        <v>0.79704690322972005</v>
      </c>
      <c r="G17" s="11">
        <v>5</v>
      </c>
      <c r="H17" s="40">
        <f>SUM((G17-$G$33)/$G$34)</f>
        <v>-0.75970753230425547</v>
      </c>
      <c r="I17" s="5">
        <v>14.25</v>
      </c>
      <c r="J17" s="40">
        <f>SUM((I17-$I$33)/$I$34*$U$7)</f>
        <v>-1.2988131245787915</v>
      </c>
      <c r="K17" s="5">
        <v>4</v>
      </c>
      <c r="L17" s="40">
        <f>SUM((K17-$K$33)/$K$34)</f>
        <v>0.23129786895610532</v>
      </c>
      <c r="M17" s="14">
        <v>-2</v>
      </c>
      <c r="N17" s="38"/>
      <c r="O17" s="38"/>
      <c r="P17" s="38"/>
      <c r="Q17" s="41">
        <f>SUM((M17-$M$33)/$M$34*$U$7)</f>
        <v>-0.21908383764715522</v>
      </c>
      <c r="R17" s="42">
        <f>SUM(F17,H17,J17,L17,Q17)</f>
        <v>-1.2492597223443767</v>
      </c>
      <c r="S17" s="43">
        <v>11</v>
      </c>
    </row>
    <row r="18" spans="1:19" ht="15" customHeight="1" x14ac:dyDescent="0.25">
      <c r="A18" s="83" t="s">
        <v>20</v>
      </c>
      <c r="B18" s="84" t="s">
        <v>21</v>
      </c>
      <c r="C18" s="31">
        <v>202</v>
      </c>
      <c r="D18" s="16">
        <v>230</v>
      </c>
      <c r="E18" s="23">
        <f>SUM(D18-C18)</f>
        <v>28</v>
      </c>
      <c r="F18" s="23">
        <f>SUM((E18-$E$33)/$E$34)</f>
        <v>-0.74460960696460632</v>
      </c>
      <c r="G18" s="31">
        <v>4.5999999999999996</v>
      </c>
      <c r="H18" s="40">
        <f>SUM((G18-$G$33)/$G$34)</f>
        <v>-1.1330791522763128</v>
      </c>
      <c r="I18" s="7">
        <v>12.88</v>
      </c>
      <c r="J18" s="40">
        <f>SUM((I18-$I$33)/$I$34*$U$7)</f>
        <v>0.77022638783160491</v>
      </c>
      <c r="K18" s="7">
        <v>0</v>
      </c>
      <c r="L18" s="40">
        <f>SUM((K18-$K$33)/$K$34)</f>
        <v>-0.91158571882700357</v>
      </c>
      <c r="M18" s="12">
        <v>-3</v>
      </c>
      <c r="N18" s="38"/>
      <c r="O18" s="38"/>
      <c r="P18" s="38"/>
      <c r="Q18" s="41">
        <f>SUM((M18-$M$33)/$M$34*$U$7)</f>
        <v>8.4263014479675047E-2</v>
      </c>
      <c r="R18" s="42">
        <f>SUM(F18,H18,J18,L18,Q18)</f>
        <v>-1.9347850757566427</v>
      </c>
      <c r="S18" s="43">
        <v>12</v>
      </c>
    </row>
    <row r="19" spans="1:19" ht="15" customHeight="1" x14ac:dyDescent="0.25">
      <c r="A19" s="83" t="s">
        <v>17</v>
      </c>
      <c r="B19" s="84" t="s">
        <v>18</v>
      </c>
      <c r="C19" s="11">
        <v>192</v>
      </c>
      <c r="D19" s="15">
        <v>214</v>
      </c>
      <c r="E19" s="23">
        <f>SUM(D19-C19)</f>
        <v>22</v>
      </c>
      <c r="F19" s="23">
        <f>SUM((E19-$E$33)/$E$34)</f>
        <v>-2.0660294728454573</v>
      </c>
      <c r="G19" s="11">
        <v>4</v>
      </c>
      <c r="H19" s="40">
        <f>SUM((G19-$G$33)/$G$34)</f>
        <v>-1.6931365822343984</v>
      </c>
      <c r="I19" s="5">
        <v>12.84</v>
      </c>
      <c r="J19" s="40">
        <f>SUM((I19-$I$33)/$I$34*$U$7)</f>
        <v>0.83063630060271276</v>
      </c>
      <c r="K19" s="5">
        <v>8</v>
      </c>
      <c r="L19" s="40">
        <f>SUM((K19-$K$33)/$K$34)</f>
        <v>1.3741814567392143</v>
      </c>
      <c r="M19" s="14">
        <v>-1</v>
      </c>
      <c r="N19" s="44"/>
      <c r="O19" s="44"/>
      <c r="P19" s="44"/>
      <c r="Q19" s="41">
        <f>SUM((M19-$M$33)/$M$34*$U$7)</f>
        <v>-0.52243068977398555</v>
      </c>
      <c r="R19" s="42">
        <f>SUM(F19,H19,J19,L19,Q19)</f>
        <v>-2.0767789875119145</v>
      </c>
      <c r="S19" s="43">
        <v>13</v>
      </c>
    </row>
    <row r="20" spans="1:19" ht="15" customHeight="1" x14ac:dyDescent="0.25">
      <c r="A20" s="83" t="s">
        <v>19</v>
      </c>
      <c r="B20" s="84" t="s">
        <v>14</v>
      </c>
      <c r="C20" s="31">
        <v>221</v>
      </c>
      <c r="D20" s="16">
        <v>244</v>
      </c>
      <c r="E20" s="23">
        <f>SUM(D20-C20)</f>
        <v>23</v>
      </c>
      <c r="F20" s="23">
        <f>SUM((E20-$E$33)/$E$34)</f>
        <v>-1.8457928285319822</v>
      </c>
      <c r="G20" s="31">
        <v>6.4</v>
      </c>
      <c r="H20" s="40">
        <f>SUM((G20-$G$33)/$G$34)</f>
        <v>0.54709313759794498</v>
      </c>
      <c r="I20" s="7">
        <v>13.84</v>
      </c>
      <c r="J20" s="40">
        <f>SUM((I20-$I$33)/$I$34*$U$7)</f>
        <v>-0.67961151867494973</v>
      </c>
      <c r="K20" s="7">
        <v>0</v>
      </c>
      <c r="L20" s="40">
        <f>SUM((K20-$K$33)/$K$34)</f>
        <v>-0.91158571882700357</v>
      </c>
      <c r="M20" s="12">
        <v>-2</v>
      </c>
      <c r="N20" s="38"/>
      <c r="O20" s="38"/>
      <c r="P20" s="38"/>
      <c r="Q20" s="41">
        <f>SUM((M20-$M$33)/$M$34*$U$7)</f>
        <v>-0.21908383764715522</v>
      </c>
      <c r="R20" s="42">
        <f>SUM(F20,H20,J20,L20,Q20)</f>
        <v>-3.1089807660831457</v>
      </c>
      <c r="S20" s="43">
        <v>14</v>
      </c>
    </row>
    <row r="21" spans="1:19" ht="15" customHeight="1" x14ac:dyDescent="0.25">
      <c r="A21" s="83" t="s">
        <v>22</v>
      </c>
      <c r="B21" s="84" t="s">
        <v>23</v>
      </c>
      <c r="C21" s="11">
        <v>197</v>
      </c>
      <c r="D21" s="15">
        <v>232</v>
      </c>
      <c r="E21" s="23">
        <f>SUM(D21-C21)</f>
        <v>35</v>
      </c>
      <c r="F21" s="23">
        <f>SUM((E21-$E$33)/$E$34)</f>
        <v>0.79704690322972005</v>
      </c>
      <c r="G21" s="11">
        <v>4.2</v>
      </c>
      <c r="H21" s="40">
        <f>SUM((G21-$G$33)/$G$34)</f>
        <v>-1.5064507722483695</v>
      </c>
      <c r="I21" s="5">
        <v>13.85</v>
      </c>
      <c r="J21" s="40">
        <f>SUM((I21-$I$33)/$I$34*$U$7)</f>
        <v>-0.69471399686772606</v>
      </c>
      <c r="K21" s="5">
        <v>3</v>
      </c>
      <c r="L21" s="40">
        <f>SUM((K21-$K$33)/$K$34)</f>
        <v>-5.4423027989671913E-2</v>
      </c>
      <c r="M21" s="14">
        <v>3</v>
      </c>
      <c r="N21" s="38"/>
      <c r="O21" s="38"/>
      <c r="P21" s="38"/>
      <c r="Q21" s="41">
        <f>SUM((M21-$M$33)/$M$34*$U$7)</f>
        <v>-1.7358180982813065</v>
      </c>
      <c r="R21" s="42">
        <f>SUM(F21,H21,J21,L21,Q21)</f>
        <v>-3.1943589921573539</v>
      </c>
      <c r="S21" s="43">
        <v>15</v>
      </c>
    </row>
    <row r="22" spans="1:19" ht="15" customHeight="1" x14ac:dyDescent="0.25">
      <c r="A22" s="83" t="s">
        <v>24</v>
      </c>
      <c r="B22" s="84" t="s">
        <v>25</v>
      </c>
      <c r="C22" s="31">
        <v>208</v>
      </c>
      <c r="D22" s="16">
        <v>237</v>
      </c>
      <c r="E22" s="23">
        <f>SUM(D22-C22)</f>
        <v>29</v>
      </c>
      <c r="F22" s="23">
        <f>SUM((E22-$E$33)/$E$34)</f>
        <v>-0.52437296265113109</v>
      </c>
      <c r="G22" s="31">
        <v>5.5</v>
      </c>
      <c r="H22" s="40">
        <f>SUM((G22-$G$33)/$G$34)</f>
        <v>-0.29299300733918399</v>
      </c>
      <c r="I22" s="7">
        <v>13.94</v>
      </c>
      <c r="J22" s="40">
        <f>SUM((I22-$I$33)/$I$34*$U$7)</f>
        <v>-0.83063630060271543</v>
      </c>
      <c r="K22" s="7">
        <v>0</v>
      </c>
      <c r="L22" s="40">
        <f>SUM((K22-$K$33)/$K$34)</f>
        <v>-0.91158571882700357</v>
      </c>
      <c r="M22" s="12">
        <v>0</v>
      </c>
      <c r="N22" s="38"/>
      <c r="O22" s="38"/>
      <c r="P22" s="38"/>
      <c r="Q22" s="41">
        <f>SUM((M22-$M$33)/$M$34*$U$7)</f>
        <v>-0.82577754190081576</v>
      </c>
      <c r="R22" s="42">
        <f>SUM(F22,H22,J22,L22,Q22)</f>
        <v>-3.3853655313208502</v>
      </c>
      <c r="S22" s="43">
        <v>16</v>
      </c>
    </row>
    <row r="23" spans="1:19" ht="15" customHeight="1" x14ac:dyDescent="0.25">
      <c r="A23" s="83" t="s">
        <v>27</v>
      </c>
      <c r="B23" s="84" t="s">
        <v>28</v>
      </c>
      <c r="C23" s="11">
        <v>193</v>
      </c>
      <c r="D23" s="15">
        <v>228</v>
      </c>
      <c r="E23" s="23">
        <f>SUM(D23-C23)</f>
        <v>35</v>
      </c>
      <c r="F23" s="23">
        <f>SUM((E23-$E$33)/$E$34)</f>
        <v>0.79704690322972005</v>
      </c>
      <c r="G23" s="11">
        <v>4.8</v>
      </c>
      <c r="H23" s="40">
        <f>SUM((G23-$G$33)/$G$34)</f>
        <v>-0.94639334229028416</v>
      </c>
      <c r="I23" s="5">
        <v>13.9</v>
      </c>
      <c r="J23" s="40">
        <f>SUM((I23-$I$33)/$I$34*$U$7)</f>
        <v>-0.77022638783161024</v>
      </c>
      <c r="K23" s="9">
        <v>0</v>
      </c>
      <c r="L23" s="40">
        <f>SUM((K23-$K$33)/$K$34)</f>
        <v>-0.91158571882700357</v>
      </c>
      <c r="M23" s="14">
        <v>3</v>
      </c>
      <c r="N23" s="38"/>
      <c r="O23" s="38"/>
      <c r="P23" s="38"/>
      <c r="Q23" s="41">
        <f>SUM((M23-$M$33)/$M$34*$U$7)</f>
        <v>-1.7358180982813065</v>
      </c>
      <c r="R23" s="42">
        <f>SUM(F23,H23,J23,L23,Q23)</f>
        <v>-3.5669766440004844</v>
      </c>
      <c r="S23" s="43">
        <v>17</v>
      </c>
    </row>
    <row r="24" spans="1:19" ht="15" customHeight="1" x14ac:dyDescent="0.25">
      <c r="A24" s="83" t="s">
        <v>13</v>
      </c>
      <c r="B24" s="84" t="s">
        <v>14</v>
      </c>
      <c r="C24" s="31">
        <v>204</v>
      </c>
      <c r="D24" s="16">
        <v>238</v>
      </c>
      <c r="E24" s="23">
        <f>SUM(D24-C24)</f>
        <v>34</v>
      </c>
      <c r="F24" s="23">
        <f>SUM((E24-$E$33)/$E$34)</f>
        <v>0.57681025891624482</v>
      </c>
      <c r="G24" s="31">
        <v>5.6</v>
      </c>
      <c r="H24" s="40">
        <f>SUM((G24-$G$33)/$G$34)</f>
        <v>-0.19965010234617001</v>
      </c>
      <c r="I24" s="7">
        <v>14.97</v>
      </c>
      <c r="J24" s="40">
        <f>SUM((I24-$I$33)/$I$34*$U$7)</f>
        <v>-2.3861915544587093</v>
      </c>
      <c r="K24" s="9">
        <v>0</v>
      </c>
      <c r="L24" s="40">
        <f>SUM((K24-$K$33)/$K$34)</f>
        <v>-0.91158571882700357</v>
      </c>
      <c r="M24" s="10">
        <v>0</v>
      </c>
      <c r="N24" s="38"/>
      <c r="O24" s="38"/>
      <c r="P24" s="38"/>
      <c r="Q24" s="41">
        <f>SUM((M24-$M$33)/$M$34*$U$7)</f>
        <v>-0.82577754190081576</v>
      </c>
      <c r="R24" s="42">
        <f>SUM(F24,H24,J24,L24,Q24)</f>
        <v>-3.7463946586164538</v>
      </c>
      <c r="S24" s="43">
        <v>18</v>
      </c>
    </row>
    <row r="25" spans="1:19" ht="15" customHeight="1" x14ac:dyDescent="0.25">
      <c r="A25" s="83" t="s">
        <v>15</v>
      </c>
      <c r="B25" s="84" t="s">
        <v>16</v>
      </c>
      <c r="C25" s="25"/>
      <c r="D25" s="24"/>
      <c r="E25" s="23"/>
      <c r="F25" s="23"/>
      <c r="G25" s="25"/>
      <c r="H25" s="40"/>
      <c r="I25" s="39"/>
      <c r="J25" s="40"/>
      <c r="K25" s="23"/>
      <c r="L25" s="40"/>
      <c r="M25" s="39"/>
      <c r="N25" s="38"/>
      <c r="O25" s="38"/>
      <c r="P25" s="38"/>
      <c r="Q25" s="41"/>
      <c r="R25" s="42"/>
      <c r="S25" s="43"/>
    </row>
    <row r="26" spans="1:19" ht="15" customHeight="1" x14ac:dyDescent="0.25">
      <c r="A26" s="83" t="s">
        <v>32</v>
      </c>
      <c r="B26" s="84" t="s">
        <v>25</v>
      </c>
      <c r="C26" s="25">
        <v>204</v>
      </c>
      <c r="D26" s="24">
        <v>235</v>
      </c>
      <c r="E26" s="23">
        <f>SUM(D26-C26)</f>
        <v>31</v>
      </c>
      <c r="F26" s="23">
        <f t="shared" ref="F8:F32" si="0">SUM((E26-$E$33)/$E$34)</f>
        <v>-8.3899674024180734E-2</v>
      </c>
      <c r="G26" s="25"/>
      <c r="H26" s="40"/>
      <c r="I26" s="39"/>
      <c r="J26" s="40"/>
      <c r="K26" s="23">
        <v>3</v>
      </c>
      <c r="L26" s="40">
        <f t="shared" ref="L8:L28" si="1">SUM((K26-$K$33)/$K$34)</f>
        <v>-5.4423027989671913E-2</v>
      </c>
      <c r="M26" s="39"/>
      <c r="N26" s="38"/>
      <c r="O26" s="38"/>
      <c r="P26" s="38"/>
      <c r="Q26" s="41"/>
      <c r="R26" s="42"/>
      <c r="S26" s="43"/>
    </row>
    <row r="27" spans="1:19" ht="15" customHeight="1" x14ac:dyDescent="0.25">
      <c r="A27" s="83" t="s">
        <v>35</v>
      </c>
      <c r="B27" s="84" t="s">
        <v>36</v>
      </c>
      <c r="C27" s="25">
        <v>210</v>
      </c>
      <c r="D27" s="24">
        <v>234</v>
      </c>
      <c r="E27" s="23">
        <f>SUM(D27-C27)</f>
        <v>24</v>
      </c>
      <c r="F27" s="23">
        <f t="shared" si="0"/>
        <v>-1.6255561842185071</v>
      </c>
      <c r="G27" s="25"/>
      <c r="H27" s="40"/>
      <c r="I27" s="39"/>
      <c r="J27" s="40"/>
      <c r="K27" s="23">
        <v>0</v>
      </c>
      <c r="L27" s="40">
        <f t="shared" si="1"/>
        <v>-0.91158571882700357</v>
      </c>
      <c r="M27" s="39"/>
      <c r="N27" s="38"/>
      <c r="O27" s="38"/>
      <c r="P27" s="38"/>
      <c r="Q27" s="41"/>
      <c r="R27" s="42"/>
      <c r="S27" s="43"/>
    </row>
    <row r="28" spans="1:19" ht="15" customHeight="1" x14ac:dyDescent="0.25">
      <c r="A28" s="85" t="s">
        <v>45</v>
      </c>
      <c r="B28" s="84" t="s">
        <v>46</v>
      </c>
      <c r="C28" s="25">
        <v>223</v>
      </c>
      <c r="D28" s="24">
        <v>250</v>
      </c>
      <c r="E28" s="23">
        <f>SUM(D28-C28)</f>
        <v>27</v>
      </c>
      <c r="F28" s="23">
        <f t="shared" si="0"/>
        <v>-0.96484625127808155</v>
      </c>
      <c r="G28" s="25"/>
      <c r="H28" s="40"/>
      <c r="I28" s="39"/>
      <c r="J28" s="40"/>
      <c r="K28" s="23">
        <v>3</v>
      </c>
      <c r="L28" s="40">
        <f t="shared" si="1"/>
        <v>-5.4423027989671913E-2</v>
      </c>
      <c r="M28" s="39"/>
      <c r="N28" s="38"/>
      <c r="O28" s="38"/>
      <c r="P28" s="38"/>
      <c r="Q28" s="41"/>
      <c r="R28" s="42"/>
      <c r="S28" s="45"/>
    </row>
    <row r="29" spans="1:19" ht="15" customHeight="1" x14ac:dyDescent="0.25">
      <c r="A29" s="85" t="s">
        <v>48</v>
      </c>
      <c r="B29" s="84" t="s">
        <v>49</v>
      </c>
      <c r="C29" s="25"/>
      <c r="D29" s="24"/>
      <c r="E29" s="23"/>
      <c r="F29" s="23"/>
      <c r="G29" s="25"/>
      <c r="H29" s="40"/>
      <c r="I29" s="39"/>
      <c r="J29" s="40"/>
      <c r="K29" s="39"/>
      <c r="L29" s="40"/>
      <c r="M29" s="39"/>
      <c r="N29" s="38"/>
      <c r="O29" s="38"/>
      <c r="P29" s="38"/>
      <c r="Q29" s="41"/>
      <c r="R29" s="42"/>
      <c r="S29" s="45"/>
    </row>
    <row r="30" spans="1:19" ht="15" customHeight="1" x14ac:dyDescent="0.25">
      <c r="A30" s="85" t="s">
        <v>50</v>
      </c>
      <c r="B30" s="84" t="s">
        <v>51</v>
      </c>
      <c r="C30" s="25"/>
      <c r="D30" s="24"/>
      <c r="E30" s="23"/>
      <c r="F30" s="23"/>
      <c r="G30" s="25"/>
      <c r="H30" s="40"/>
      <c r="I30" s="39"/>
      <c r="J30" s="40"/>
      <c r="K30" s="39"/>
      <c r="L30" s="40"/>
      <c r="M30" s="39"/>
      <c r="N30" s="38"/>
      <c r="O30" s="38"/>
      <c r="P30" s="38"/>
      <c r="Q30" s="41"/>
      <c r="R30" s="42"/>
      <c r="S30" s="45"/>
    </row>
    <row r="31" spans="1:19" ht="15" customHeight="1" x14ac:dyDescent="0.25">
      <c r="A31" s="85" t="s">
        <v>52</v>
      </c>
      <c r="B31" s="84" t="s">
        <v>53</v>
      </c>
      <c r="C31" s="25"/>
      <c r="D31" s="24"/>
      <c r="E31" s="23"/>
      <c r="F31" s="23"/>
      <c r="G31" s="25"/>
      <c r="H31" s="40"/>
      <c r="I31" s="39"/>
      <c r="J31" s="40"/>
      <c r="K31" s="39"/>
      <c r="L31" s="40"/>
      <c r="M31" s="39"/>
      <c r="N31" s="38"/>
      <c r="O31" s="38"/>
      <c r="P31" s="38"/>
      <c r="Q31" s="41"/>
      <c r="R31" s="42"/>
      <c r="S31" s="45"/>
    </row>
    <row r="32" spans="1:19" ht="15" customHeight="1" thickBot="1" x14ac:dyDescent="0.3">
      <c r="A32" s="46"/>
      <c r="B32" s="46"/>
      <c r="C32" s="47"/>
      <c r="D32" s="48"/>
      <c r="E32" s="47"/>
      <c r="F32" s="23"/>
      <c r="G32" s="47"/>
      <c r="H32" s="49"/>
      <c r="I32" s="47"/>
      <c r="J32" s="40"/>
      <c r="K32" s="47"/>
      <c r="L32" s="49"/>
      <c r="M32" s="47"/>
      <c r="N32" s="50"/>
      <c r="O32" s="50"/>
      <c r="P32" s="50"/>
      <c r="Q32" s="51"/>
      <c r="R32" s="42"/>
      <c r="S32" s="52"/>
    </row>
    <row r="33" spans="1:19" ht="25.5" customHeight="1" thickTop="1" x14ac:dyDescent="0.25">
      <c r="A33" s="71" t="s">
        <v>11</v>
      </c>
      <c r="B33" s="71"/>
      <c r="C33" s="53"/>
      <c r="D33" s="53"/>
      <c r="E33" s="53">
        <f t="shared" ref="E33:M33" si="2">AVERAGE(E7:E32)</f>
        <v>31.38095238095238</v>
      </c>
      <c r="F33" s="53"/>
      <c r="G33" s="54">
        <f t="shared" si="2"/>
        <v>5.8138888888888891</v>
      </c>
      <c r="H33" s="54"/>
      <c r="I33" s="54">
        <f t="shared" si="2"/>
        <v>13.389999999999999</v>
      </c>
      <c r="J33" s="54"/>
      <c r="K33" s="54">
        <f t="shared" si="2"/>
        <v>3.1904761904761907</v>
      </c>
      <c r="L33" s="54"/>
      <c r="M33" s="54">
        <f t="shared" si="2"/>
        <v>-2.7222222222222223</v>
      </c>
      <c r="N33" s="55"/>
      <c r="O33" s="55"/>
      <c r="P33" s="55"/>
      <c r="Q33" s="56"/>
      <c r="R33" s="56"/>
      <c r="S33" s="56"/>
    </row>
    <row r="34" spans="1:19" ht="20.100000000000001" customHeight="1" x14ac:dyDescent="0.25">
      <c r="A34" s="66" t="s">
        <v>58</v>
      </c>
      <c r="B34" s="67"/>
      <c r="C34" s="68"/>
      <c r="D34" s="57"/>
      <c r="E34" s="58">
        <f>_xlfn.STDEV.P(E7:E28)</f>
        <v>4.5405704537372253</v>
      </c>
      <c r="F34" s="57"/>
      <c r="G34" s="58">
        <f>_xlfn.STDEV.P(G7:G32)</f>
        <v>1.071318703949528</v>
      </c>
      <c r="H34" s="58"/>
      <c r="I34" s="58">
        <f t="shared" ref="I34:P34" si="3">_xlfn.STDEV.P(I7:I32)</f>
        <v>0.66214298556530327</v>
      </c>
      <c r="J34" s="58"/>
      <c r="K34" s="58">
        <f t="shared" si="3"/>
        <v>3.4999190142881824</v>
      </c>
      <c r="L34" s="58"/>
      <c r="M34" s="58">
        <f t="shared" si="3"/>
        <v>3.296556377588177</v>
      </c>
      <c r="N34" s="57" t="e">
        <f t="shared" si="3"/>
        <v>#DIV/0!</v>
      </c>
      <c r="O34" s="57" t="e">
        <f t="shared" si="3"/>
        <v>#DIV/0!</v>
      </c>
      <c r="P34" s="59" t="e">
        <f t="shared" si="3"/>
        <v>#DIV/0!</v>
      </c>
      <c r="Q34" s="57"/>
      <c r="R34" s="57"/>
      <c r="S34" s="57"/>
    </row>
    <row r="35" spans="1:19" ht="14.1" customHeight="1" x14ac:dyDescent="0.25"/>
  </sheetData>
  <sortState ref="A7:R24">
    <sortCondition descending="1" ref="R7:R24"/>
  </sortState>
  <mergeCells count="15">
    <mergeCell ref="A34:C34"/>
    <mergeCell ref="Q5:Q6"/>
    <mergeCell ref="R5:R6"/>
    <mergeCell ref="S5:S6"/>
    <mergeCell ref="A33:B33"/>
    <mergeCell ref="A1:S3"/>
    <mergeCell ref="A5:B5"/>
    <mergeCell ref="G5:G6"/>
    <mergeCell ref="H5:H6"/>
    <mergeCell ref="I5:I6"/>
    <mergeCell ref="J5:J6"/>
    <mergeCell ref="K5:K6"/>
    <mergeCell ref="L5:L6"/>
    <mergeCell ref="M5:M6"/>
    <mergeCell ref="C5:F5"/>
  </mergeCells>
  <pageMargins left="0" right="0" top="0" bottom="0" header="0.59055118110236227" footer="0.59055118110236227"/>
  <pageSetup paperSize="9" fitToWidth="0" fitToHeight="0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topLeftCell="A4" workbookViewId="0">
      <selection activeCell="I7" sqref="I7:I24"/>
    </sheetView>
  </sheetViews>
  <sheetFormatPr defaultRowHeight="15" x14ac:dyDescent="0.25"/>
  <cols>
    <col min="1" max="1" width="13" style="3" customWidth="1"/>
    <col min="2" max="2" width="12.7109375" style="3" customWidth="1"/>
    <col min="3" max="3" width="7.7109375" style="3" customWidth="1"/>
    <col min="4" max="5" width="8.85546875" style="3" customWidth="1"/>
    <col min="6" max="6" width="16.28515625" style="3" customWidth="1"/>
    <col min="7" max="7" width="11.28515625" style="3" customWidth="1"/>
    <col min="8" max="8" width="9.5703125" style="3" customWidth="1"/>
    <col min="9" max="9" width="9.7109375" style="3" customWidth="1"/>
    <col min="10" max="12" width="9.28515625" style="3" hidden="1" customWidth="1"/>
    <col min="13" max="1024" width="9.28515625" style="3" customWidth="1"/>
    <col min="1025" max="1025" width="10.28515625" style="17" customWidth="1"/>
    <col min="1026" max="16384" width="9.140625" style="17"/>
  </cols>
  <sheetData>
    <row r="1" spans="1:12" ht="15.75" customHeight="1" x14ac:dyDescent="0.25">
      <c r="A1" s="73" t="s">
        <v>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"/>
    </row>
    <row r="2" spans="1:12" ht="18" customHeight="1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2"/>
    </row>
    <row r="3" spans="1:12" ht="25.5" customHeight="1" x14ac:dyDescent="0.25">
      <c r="A3" s="77" t="s">
        <v>12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2" ht="23.25" x14ac:dyDescent="0.25">
      <c r="A4" s="19"/>
      <c r="B4" s="20"/>
      <c r="C4" s="21"/>
      <c r="D4" s="21"/>
      <c r="E4" s="21"/>
      <c r="F4" s="21"/>
      <c r="G4" s="21"/>
      <c r="H4" s="21"/>
      <c r="I4" s="21"/>
      <c r="J4" s="18"/>
      <c r="K4" s="18"/>
      <c r="L4" s="18"/>
    </row>
    <row r="5" spans="1:12" ht="15.75" x14ac:dyDescent="0.25">
      <c r="A5" s="80"/>
      <c r="B5" s="81"/>
      <c r="C5" s="65" t="s">
        <v>3</v>
      </c>
      <c r="D5" s="82"/>
      <c r="E5" s="82"/>
      <c r="F5" s="63" t="s">
        <v>4</v>
      </c>
      <c r="G5" s="63" t="s">
        <v>5</v>
      </c>
      <c r="H5" s="64" t="s">
        <v>6</v>
      </c>
      <c r="I5" s="64" t="s">
        <v>7</v>
      </c>
    </row>
    <row r="6" spans="1:12" ht="36.75" customHeight="1" x14ac:dyDescent="0.25">
      <c r="A6" s="32" t="s">
        <v>0</v>
      </c>
      <c r="B6" s="33" t="s">
        <v>1</v>
      </c>
      <c r="C6" s="28" t="s">
        <v>8</v>
      </c>
      <c r="D6" s="29" t="s">
        <v>9</v>
      </c>
      <c r="E6" s="30" t="s">
        <v>10</v>
      </c>
      <c r="F6" s="63"/>
      <c r="G6" s="63"/>
      <c r="H6" s="64"/>
      <c r="I6" s="64"/>
    </row>
    <row r="7" spans="1:12" ht="20.100000000000001" customHeight="1" x14ac:dyDescent="0.25">
      <c r="A7" s="34" t="s">
        <v>41</v>
      </c>
      <c r="B7" s="35" t="s">
        <v>25</v>
      </c>
      <c r="C7" s="12">
        <v>213</v>
      </c>
      <c r="D7" s="6">
        <v>251</v>
      </c>
      <c r="E7" s="23">
        <f t="shared" ref="E7:E24" si="0">SUM(D7-C7)</f>
        <v>38</v>
      </c>
      <c r="F7" s="8">
        <v>8.3000000000000007</v>
      </c>
      <c r="G7" s="9">
        <v>12.43</v>
      </c>
      <c r="H7" s="9">
        <v>6</v>
      </c>
      <c r="I7" s="10">
        <v>-8</v>
      </c>
    </row>
    <row r="8" spans="1:12" ht="20.100000000000001" customHeight="1" x14ac:dyDescent="0.25">
      <c r="A8" s="34" t="s">
        <v>37</v>
      </c>
      <c r="B8" s="35" t="s">
        <v>38</v>
      </c>
      <c r="C8" s="12">
        <v>214</v>
      </c>
      <c r="D8" s="11">
        <v>248</v>
      </c>
      <c r="E8" s="23">
        <f t="shared" si="0"/>
        <v>34</v>
      </c>
      <c r="F8" s="11">
        <v>7.6</v>
      </c>
      <c r="G8" s="5">
        <v>12.5</v>
      </c>
      <c r="H8" s="5">
        <v>4</v>
      </c>
      <c r="I8" s="12">
        <v>-5</v>
      </c>
    </row>
    <row r="9" spans="1:12" ht="20.100000000000001" customHeight="1" x14ac:dyDescent="0.25">
      <c r="A9" s="36" t="s">
        <v>47</v>
      </c>
      <c r="B9" s="35" t="s">
        <v>28</v>
      </c>
      <c r="C9" s="12">
        <v>213</v>
      </c>
      <c r="D9" s="31">
        <v>244</v>
      </c>
      <c r="E9" s="23">
        <f t="shared" si="0"/>
        <v>31</v>
      </c>
      <c r="F9" s="11">
        <v>6.6</v>
      </c>
      <c r="G9" s="7">
        <v>12.53</v>
      </c>
      <c r="H9" s="7">
        <v>11</v>
      </c>
      <c r="I9" s="14">
        <v>-5</v>
      </c>
    </row>
    <row r="10" spans="1:12" ht="20.100000000000001" customHeight="1" x14ac:dyDescent="0.25">
      <c r="A10" s="34" t="s">
        <v>26</v>
      </c>
      <c r="B10" s="35" t="s">
        <v>25</v>
      </c>
      <c r="C10" s="12">
        <v>214</v>
      </c>
      <c r="D10" s="11">
        <v>247</v>
      </c>
      <c r="E10" s="23">
        <f t="shared" si="0"/>
        <v>33</v>
      </c>
      <c r="F10" s="11">
        <v>6.2</v>
      </c>
      <c r="G10" s="5">
        <v>12.75</v>
      </c>
      <c r="H10" s="5">
        <v>0</v>
      </c>
      <c r="I10" s="12">
        <v>-2</v>
      </c>
    </row>
    <row r="11" spans="1:12" ht="20.100000000000001" customHeight="1" x14ac:dyDescent="0.25">
      <c r="A11" s="34" t="s">
        <v>17</v>
      </c>
      <c r="B11" s="35" t="s">
        <v>18</v>
      </c>
      <c r="C11" s="12">
        <v>192</v>
      </c>
      <c r="D11" s="13">
        <v>214</v>
      </c>
      <c r="E11" s="23">
        <f t="shared" si="0"/>
        <v>22</v>
      </c>
      <c r="F11" s="11">
        <v>4</v>
      </c>
      <c r="G11" s="7">
        <v>12.84</v>
      </c>
      <c r="H11" s="7">
        <v>8</v>
      </c>
      <c r="I11" s="14">
        <v>-1</v>
      </c>
    </row>
    <row r="12" spans="1:12" ht="20.100000000000001" customHeight="1" x14ac:dyDescent="0.25">
      <c r="A12" s="34" t="s">
        <v>20</v>
      </c>
      <c r="B12" s="35" t="s">
        <v>21</v>
      </c>
      <c r="C12" s="12">
        <v>202</v>
      </c>
      <c r="D12" s="11">
        <v>230</v>
      </c>
      <c r="E12" s="23">
        <f t="shared" si="0"/>
        <v>28</v>
      </c>
      <c r="F12" s="11">
        <v>4.5999999999999996</v>
      </c>
      <c r="G12" s="5">
        <v>12.88</v>
      </c>
      <c r="H12" s="5">
        <v>0</v>
      </c>
      <c r="I12" s="12">
        <v>-3</v>
      </c>
    </row>
    <row r="13" spans="1:12" ht="20.100000000000001" customHeight="1" x14ac:dyDescent="0.25">
      <c r="A13" s="34" t="s">
        <v>43</v>
      </c>
      <c r="B13" s="35" t="s">
        <v>44</v>
      </c>
      <c r="C13" s="12">
        <v>216</v>
      </c>
      <c r="D13" s="31">
        <v>251</v>
      </c>
      <c r="E13" s="23">
        <f t="shared" si="0"/>
        <v>35</v>
      </c>
      <c r="F13" s="11">
        <v>6.7</v>
      </c>
      <c r="G13" s="7">
        <v>13.07</v>
      </c>
      <c r="H13" s="7">
        <v>12</v>
      </c>
      <c r="I13" s="14">
        <v>-9</v>
      </c>
    </row>
    <row r="14" spans="1:12" ht="20.100000000000001" customHeight="1" x14ac:dyDescent="0.25">
      <c r="A14" s="34" t="s">
        <v>39</v>
      </c>
      <c r="B14" s="35" t="s">
        <v>40</v>
      </c>
      <c r="C14" s="10">
        <v>201</v>
      </c>
      <c r="D14" s="6">
        <v>232</v>
      </c>
      <c r="E14" s="23">
        <f t="shared" si="0"/>
        <v>31</v>
      </c>
      <c r="F14" s="11">
        <v>5.85</v>
      </c>
      <c r="G14" s="9">
        <v>13.22</v>
      </c>
      <c r="H14" s="9">
        <v>3</v>
      </c>
      <c r="I14" s="12">
        <v>-5</v>
      </c>
    </row>
    <row r="15" spans="1:12" ht="20.100000000000001" customHeight="1" x14ac:dyDescent="0.25">
      <c r="A15" s="34" t="s">
        <v>33</v>
      </c>
      <c r="B15" s="35" t="s">
        <v>34</v>
      </c>
      <c r="C15" s="11">
        <v>200</v>
      </c>
      <c r="D15" s="15">
        <v>234</v>
      </c>
      <c r="E15" s="23">
        <f t="shared" si="0"/>
        <v>34</v>
      </c>
      <c r="F15" s="11">
        <v>5.9</v>
      </c>
      <c r="G15" s="5">
        <v>13.32</v>
      </c>
      <c r="H15" s="9">
        <v>3</v>
      </c>
      <c r="I15" s="14">
        <v>-2</v>
      </c>
    </row>
    <row r="16" spans="1:12" ht="20.100000000000001" customHeight="1" x14ac:dyDescent="0.25">
      <c r="A16" s="34" t="s">
        <v>42</v>
      </c>
      <c r="B16" s="35" t="s">
        <v>21</v>
      </c>
      <c r="C16" s="31">
        <v>205</v>
      </c>
      <c r="D16" s="16">
        <v>237</v>
      </c>
      <c r="E16" s="23">
        <f t="shared" si="0"/>
        <v>32</v>
      </c>
      <c r="F16" s="31">
        <v>5.5</v>
      </c>
      <c r="G16" s="7">
        <v>13.5</v>
      </c>
      <c r="H16" s="5">
        <v>2</v>
      </c>
      <c r="I16" s="12">
        <v>-4</v>
      </c>
    </row>
    <row r="17" spans="1:9" ht="20.100000000000001" customHeight="1" x14ac:dyDescent="0.25">
      <c r="A17" s="34" t="s">
        <v>54</v>
      </c>
      <c r="B17" s="35" t="s">
        <v>34</v>
      </c>
      <c r="C17" s="11">
        <v>205</v>
      </c>
      <c r="D17" s="15">
        <v>244</v>
      </c>
      <c r="E17" s="23">
        <f t="shared" si="0"/>
        <v>39</v>
      </c>
      <c r="F17" s="11">
        <v>6.1</v>
      </c>
      <c r="G17" s="5">
        <v>13.57</v>
      </c>
      <c r="H17" s="5">
        <v>5</v>
      </c>
      <c r="I17" s="14">
        <v>0</v>
      </c>
    </row>
    <row r="18" spans="1:9" ht="20.100000000000001" customHeight="1" x14ac:dyDescent="0.25">
      <c r="A18" s="34" t="s">
        <v>29</v>
      </c>
      <c r="B18" s="35" t="s">
        <v>25</v>
      </c>
      <c r="C18" s="31">
        <v>197</v>
      </c>
      <c r="D18" s="16">
        <v>226</v>
      </c>
      <c r="E18" s="23">
        <f t="shared" si="0"/>
        <v>29</v>
      </c>
      <c r="F18" s="31">
        <v>5.8</v>
      </c>
      <c r="G18" s="7">
        <v>13.66</v>
      </c>
      <c r="H18" s="7">
        <v>0</v>
      </c>
      <c r="I18" s="12">
        <v>-7</v>
      </c>
    </row>
    <row r="19" spans="1:9" ht="20.100000000000001" customHeight="1" x14ac:dyDescent="0.25">
      <c r="A19" s="34" t="s">
        <v>19</v>
      </c>
      <c r="B19" s="35" t="s">
        <v>14</v>
      </c>
      <c r="C19" s="11">
        <v>221</v>
      </c>
      <c r="D19" s="15">
        <v>244</v>
      </c>
      <c r="E19" s="23">
        <f t="shared" si="0"/>
        <v>23</v>
      </c>
      <c r="F19" s="11">
        <v>6.4</v>
      </c>
      <c r="G19" s="5">
        <v>13.84</v>
      </c>
      <c r="H19" s="5">
        <v>0</v>
      </c>
      <c r="I19" s="14">
        <v>-2</v>
      </c>
    </row>
    <row r="20" spans="1:9" ht="20.100000000000001" customHeight="1" x14ac:dyDescent="0.25">
      <c r="A20" s="34" t="s">
        <v>22</v>
      </c>
      <c r="B20" s="35" t="s">
        <v>23</v>
      </c>
      <c r="C20" s="31">
        <v>197</v>
      </c>
      <c r="D20" s="16">
        <v>232</v>
      </c>
      <c r="E20" s="23">
        <f t="shared" si="0"/>
        <v>35</v>
      </c>
      <c r="F20" s="31">
        <v>4.2</v>
      </c>
      <c r="G20" s="7">
        <v>13.85</v>
      </c>
      <c r="H20" s="7">
        <v>3</v>
      </c>
      <c r="I20" s="12">
        <v>3</v>
      </c>
    </row>
    <row r="21" spans="1:9" ht="20.100000000000001" customHeight="1" x14ac:dyDescent="0.25">
      <c r="A21" s="34" t="s">
        <v>27</v>
      </c>
      <c r="B21" s="35" t="s">
        <v>28</v>
      </c>
      <c r="C21" s="11">
        <v>193</v>
      </c>
      <c r="D21" s="15">
        <v>228</v>
      </c>
      <c r="E21" s="23">
        <f t="shared" si="0"/>
        <v>35</v>
      </c>
      <c r="F21" s="11">
        <v>4.8</v>
      </c>
      <c r="G21" s="5">
        <v>13.9</v>
      </c>
      <c r="H21" s="5">
        <v>0</v>
      </c>
      <c r="I21" s="14">
        <v>3</v>
      </c>
    </row>
    <row r="22" spans="1:9" ht="20.100000000000001" customHeight="1" x14ac:dyDescent="0.25">
      <c r="A22" s="34" t="s">
        <v>24</v>
      </c>
      <c r="B22" s="35" t="s">
        <v>25</v>
      </c>
      <c r="C22" s="31">
        <v>208</v>
      </c>
      <c r="D22" s="16">
        <v>237</v>
      </c>
      <c r="E22" s="23">
        <f t="shared" si="0"/>
        <v>29</v>
      </c>
      <c r="F22" s="31">
        <v>5.5</v>
      </c>
      <c r="G22" s="7">
        <v>13.94</v>
      </c>
      <c r="H22" s="7">
        <v>0</v>
      </c>
      <c r="I22" s="12">
        <v>0</v>
      </c>
    </row>
    <row r="23" spans="1:9" ht="20.100000000000001" customHeight="1" x14ac:dyDescent="0.25">
      <c r="A23" s="34" t="s">
        <v>30</v>
      </c>
      <c r="B23" s="35" t="s">
        <v>31</v>
      </c>
      <c r="C23" s="11">
        <v>199</v>
      </c>
      <c r="D23" s="15">
        <v>234</v>
      </c>
      <c r="E23" s="23">
        <f t="shared" si="0"/>
        <v>35</v>
      </c>
      <c r="F23" s="11">
        <v>5</v>
      </c>
      <c r="G23" s="5">
        <v>14.25</v>
      </c>
      <c r="H23" s="9">
        <v>4</v>
      </c>
      <c r="I23" s="14">
        <v>-2</v>
      </c>
    </row>
    <row r="24" spans="1:9" ht="20.100000000000001" customHeight="1" x14ac:dyDescent="0.25">
      <c r="A24" s="34" t="s">
        <v>13</v>
      </c>
      <c r="B24" s="35" t="s">
        <v>14</v>
      </c>
      <c r="C24" s="31">
        <v>204</v>
      </c>
      <c r="D24" s="16">
        <v>238</v>
      </c>
      <c r="E24" s="23">
        <f t="shared" si="0"/>
        <v>34</v>
      </c>
      <c r="F24" s="31">
        <v>5.6</v>
      </c>
      <c r="G24" s="7">
        <v>14.97</v>
      </c>
      <c r="H24" s="9">
        <v>0</v>
      </c>
      <c r="I24" s="10">
        <v>0</v>
      </c>
    </row>
    <row r="25" spans="1:9" ht="20.100000000000001" customHeight="1" x14ac:dyDescent="0.25">
      <c r="A25" s="34" t="s">
        <v>15</v>
      </c>
      <c r="B25" s="35" t="s">
        <v>16</v>
      </c>
      <c r="C25" s="25"/>
      <c r="D25" s="24"/>
      <c r="E25" s="23"/>
      <c r="F25" s="25"/>
      <c r="G25" s="23"/>
      <c r="H25" s="23"/>
      <c r="I25" s="23"/>
    </row>
    <row r="26" spans="1:9" ht="20.100000000000001" customHeight="1" x14ac:dyDescent="0.25">
      <c r="A26" s="34" t="s">
        <v>32</v>
      </c>
      <c r="B26" s="35" t="s">
        <v>25</v>
      </c>
      <c r="C26" s="25">
        <v>204</v>
      </c>
      <c r="D26" s="24">
        <v>235</v>
      </c>
      <c r="E26" s="23">
        <f>SUM(D26-C26)</f>
        <v>31</v>
      </c>
      <c r="F26" s="25"/>
      <c r="G26" s="23"/>
      <c r="H26" s="23">
        <v>3</v>
      </c>
      <c r="I26" s="23"/>
    </row>
    <row r="27" spans="1:9" ht="20.100000000000001" customHeight="1" x14ac:dyDescent="0.25">
      <c r="A27" s="34" t="s">
        <v>35</v>
      </c>
      <c r="B27" s="35" t="s">
        <v>36</v>
      </c>
      <c r="C27" s="25">
        <v>210</v>
      </c>
      <c r="D27" s="24">
        <v>234</v>
      </c>
      <c r="E27" s="23">
        <f>SUM(D27-C27)</f>
        <v>24</v>
      </c>
      <c r="F27" s="25"/>
      <c r="G27" s="23"/>
      <c r="H27" s="23">
        <v>0</v>
      </c>
      <c r="I27" s="23"/>
    </row>
    <row r="28" spans="1:9" ht="20.100000000000001" customHeight="1" x14ac:dyDescent="0.25">
      <c r="A28" s="36" t="s">
        <v>45</v>
      </c>
      <c r="B28" s="35" t="s">
        <v>46</v>
      </c>
      <c r="C28" s="25">
        <v>223</v>
      </c>
      <c r="D28" s="24">
        <v>250</v>
      </c>
      <c r="E28" s="23">
        <f>SUM(D28-C28)</f>
        <v>27</v>
      </c>
      <c r="F28" s="25"/>
      <c r="G28" s="23"/>
      <c r="H28" s="23">
        <v>3</v>
      </c>
      <c r="I28" s="23"/>
    </row>
    <row r="29" spans="1:9" ht="20.100000000000001" customHeight="1" x14ac:dyDescent="0.25">
      <c r="A29" s="36" t="s">
        <v>48</v>
      </c>
      <c r="B29" s="35" t="s">
        <v>49</v>
      </c>
      <c r="C29" s="25"/>
      <c r="D29" s="24"/>
      <c r="E29" s="23"/>
      <c r="F29" s="25"/>
      <c r="G29" s="23"/>
      <c r="H29" s="23"/>
      <c r="I29" s="23"/>
    </row>
    <row r="30" spans="1:9" ht="20.100000000000001" customHeight="1" x14ac:dyDescent="0.25">
      <c r="A30" s="36" t="s">
        <v>50</v>
      </c>
      <c r="B30" s="35" t="s">
        <v>51</v>
      </c>
      <c r="C30" s="25"/>
      <c r="D30" s="24"/>
      <c r="E30" s="23"/>
      <c r="F30" s="25"/>
      <c r="G30" s="23"/>
      <c r="H30" s="23"/>
      <c r="I30" s="23"/>
    </row>
    <row r="31" spans="1:9" ht="20.100000000000001" customHeight="1" x14ac:dyDescent="0.25">
      <c r="A31" s="36" t="s">
        <v>52</v>
      </c>
      <c r="B31" s="35" t="s">
        <v>53</v>
      </c>
      <c r="C31" s="25"/>
      <c r="D31" s="24"/>
      <c r="E31" s="23"/>
      <c r="F31" s="25"/>
      <c r="G31" s="23"/>
      <c r="H31" s="23"/>
      <c r="I31" s="23"/>
    </row>
    <row r="32" spans="1:9" ht="25.5" customHeight="1" x14ac:dyDescent="0.25">
      <c r="A32" s="72" t="s">
        <v>11</v>
      </c>
      <c r="B32" s="72"/>
      <c r="C32" s="22">
        <f>AVERAGE(C7:C31)</f>
        <v>206.23809523809524</v>
      </c>
      <c r="D32" s="22">
        <f t="shared" ref="D32:I32" si="1">AVERAGE(D7:D31)</f>
        <v>237.61904761904762</v>
      </c>
      <c r="E32" s="22">
        <f t="shared" si="1"/>
        <v>31.38095238095238</v>
      </c>
      <c r="F32" s="22">
        <f t="shared" si="1"/>
        <v>5.8138888888888891</v>
      </c>
      <c r="G32" s="22">
        <f t="shared" si="1"/>
        <v>13.389999999999999</v>
      </c>
      <c r="H32" s="22">
        <f t="shared" si="1"/>
        <v>3.1904761904761907</v>
      </c>
      <c r="I32" s="22">
        <f t="shared" si="1"/>
        <v>-2.7222222222222223</v>
      </c>
    </row>
    <row r="33" spans="1:9" ht="20.100000000000001" customHeight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4.1" customHeight="1" x14ac:dyDescent="0.25"/>
  </sheetData>
  <sortState ref="A7:I31">
    <sortCondition ref="G7:G31"/>
  </sortState>
  <mergeCells count="9">
    <mergeCell ref="A32:B32"/>
    <mergeCell ref="A1:K2"/>
    <mergeCell ref="A3:L3"/>
    <mergeCell ref="A5:B5"/>
    <mergeCell ref="C5:E5"/>
    <mergeCell ref="F5:F6"/>
    <mergeCell ref="G5:G6"/>
    <mergeCell ref="H5:H6"/>
    <mergeCell ref="I5:I6"/>
  </mergeCells>
  <pageMargins left="0" right="0" top="0" bottom="0" header="0.59055118110236227" footer="0.59055118110236227"/>
  <pageSetup paperSize="9" fitToWidth="0" fitToHeight="0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 body</vt:lpstr>
      <vt:lpstr>SŽA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misek@hcmotor.cz</dc:creator>
  <cp:lastModifiedBy>misek@hcmotor.cz</cp:lastModifiedBy>
  <cp:lastPrinted>2018-05-22T11:04:08Z</cp:lastPrinted>
  <dcterms:created xsi:type="dcterms:W3CDTF">2014-05-07T07:49:33Z</dcterms:created>
  <dcterms:modified xsi:type="dcterms:W3CDTF">2018-05-22T11:05:22Z</dcterms:modified>
</cp:coreProperties>
</file>